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240" yWindow="160" windowWidth="20120" windowHeight="8000" activeTab="2"/>
  </bookViews>
  <sheets>
    <sheet name="6_7_12_SpecData_Samples1_44" sheetId="1" r:id="rId1"/>
    <sheet name="cDNA calculations" sheetId="2" r:id="rId2"/>
    <sheet name="DNase calculations" sheetId="3" r:id="rId3"/>
  </sheets>
  <calcPr calcId="130407" concurrentCalc="0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C7" i="2"/>
  <c r="E7"/>
  <c r="C8"/>
  <c r="E8"/>
  <c r="C9"/>
  <c r="E9"/>
  <c r="C10"/>
  <c r="E10"/>
  <c r="C11"/>
  <c r="E11"/>
  <c r="C12"/>
  <c r="E12"/>
  <c r="C13"/>
  <c r="E13"/>
  <c r="C14"/>
  <c r="E14"/>
  <c r="C15"/>
  <c r="E15"/>
  <c r="C16"/>
  <c r="E16"/>
  <c r="C17"/>
  <c r="E17"/>
  <c r="C18"/>
  <c r="E18"/>
  <c r="C19"/>
  <c r="E19"/>
  <c r="C20"/>
  <c r="E20"/>
  <c r="C21"/>
  <c r="E21"/>
  <c r="C22"/>
  <c r="E22"/>
  <c r="C23"/>
  <c r="E23"/>
  <c r="C24"/>
  <c r="E24"/>
  <c r="C25"/>
  <c r="E25"/>
  <c r="C26"/>
  <c r="E26"/>
  <c r="C27"/>
  <c r="E27"/>
  <c r="C28"/>
  <c r="E28"/>
  <c r="C29"/>
  <c r="E29"/>
  <c r="C30"/>
  <c r="E30"/>
  <c r="C31"/>
  <c r="E31"/>
  <c r="C32"/>
  <c r="E32"/>
  <c r="C33"/>
  <c r="E33"/>
  <c r="C34"/>
  <c r="E34"/>
  <c r="C35"/>
  <c r="E35"/>
  <c r="C36"/>
  <c r="E36"/>
  <c r="C37"/>
  <c r="E37"/>
  <c r="C38"/>
  <c r="E38"/>
  <c r="C39"/>
  <c r="E39"/>
  <c r="C40"/>
  <c r="E40"/>
  <c r="C41"/>
  <c r="E41"/>
  <c r="C42"/>
  <c r="E42"/>
  <c r="C43"/>
  <c r="E43"/>
  <c r="C44"/>
  <c r="E44"/>
  <c r="C45"/>
  <c r="E45"/>
  <c r="C46"/>
  <c r="E46"/>
  <c r="C47"/>
  <c r="E47"/>
  <c r="C48"/>
  <c r="E48"/>
  <c r="C49"/>
  <c r="E49"/>
  <c r="C50"/>
  <c r="E50"/>
  <c r="C6"/>
  <c r="E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6"/>
  <c r="C6" i="3"/>
  <c r="E6"/>
  <c r="F6"/>
  <c r="C8"/>
  <c r="E8"/>
  <c r="F8"/>
  <c r="C14"/>
  <c r="E14"/>
  <c r="F14"/>
  <c r="C16"/>
  <c r="E16"/>
  <c r="F16"/>
  <c r="C22"/>
  <c r="E22"/>
  <c r="F22"/>
  <c r="C24"/>
  <c r="E24"/>
  <c r="F24"/>
  <c r="C30"/>
  <c r="E30"/>
  <c r="F30"/>
  <c r="C32"/>
  <c r="E32"/>
  <c r="F32"/>
  <c r="C38"/>
  <c r="E38"/>
  <c r="F38"/>
  <c r="C40"/>
  <c r="E40"/>
  <c r="F40"/>
  <c r="C46"/>
  <c r="E46"/>
  <c r="F46"/>
  <c r="C2"/>
  <c r="E2"/>
  <c r="F2"/>
  <c r="C10"/>
  <c r="D10"/>
  <c r="D14"/>
  <c r="C18"/>
  <c r="D18"/>
  <c r="C26"/>
  <c r="D26"/>
  <c r="D30"/>
  <c r="C34"/>
  <c r="D34"/>
  <c r="C42"/>
  <c r="D42"/>
  <c r="D46"/>
  <c r="D2"/>
  <c r="C45"/>
  <c r="E45"/>
  <c r="F45"/>
  <c r="C44"/>
  <c r="D44"/>
  <c r="C43"/>
  <c r="E43"/>
  <c r="F43"/>
  <c r="E42"/>
  <c r="F42"/>
  <c r="C41"/>
  <c r="E41"/>
  <c r="F41"/>
  <c r="D40"/>
  <c r="C39"/>
  <c r="E39"/>
  <c r="F39"/>
  <c r="D38"/>
  <c r="C37"/>
  <c r="E37"/>
  <c r="F37"/>
  <c r="C36"/>
  <c r="D36"/>
  <c r="C35"/>
  <c r="E35"/>
  <c r="F35"/>
  <c r="E34"/>
  <c r="F34"/>
  <c r="C33"/>
  <c r="E33"/>
  <c r="F33"/>
  <c r="D32"/>
  <c r="C31"/>
  <c r="E31"/>
  <c r="F31"/>
  <c r="C29"/>
  <c r="E29"/>
  <c r="F29"/>
  <c r="C28"/>
  <c r="D28"/>
  <c r="C27"/>
  <c r="E27"/>
  <c r="F27"/>
  <c r="E26"/>
  <c r="F26"/>
  <c r="C25"/>
  <c r="E25"/>
  <c r="F25"/>
  <c r="D24"/>
  <c r="C23"/>
  <c r="E23"/>
  <c r="F23"/>
  <c r="D22"/>
  <c r="C21"/>
  <c r="E21"/>
  <c r="F21"/>
  <c r="C20"/>
  <c r="D20"/>
  <c r="C19"/>
  <c r="E19"/>
  <c r="F19"/>
  <c r="E18"/>
  <c r="F18"/>
  <c r="C17"/>
  <c r="E17"/>
  <c r="F17"/>
  <c r="D16"/>
  <c r="C15"/>
  <c r="E15"/>
  <c r="F15"/>
  <c r="C13"/>
  <c r="E13"/>
  <c r="F13"/>
  <c r="C12"/>
  <c r="D12"/>
  <c r="C11"/>
  <c r="E11"/>
  <c r="F11"/>
  <c r="E10"/>
  <c r="F10"/>
  <c r="C9"/>
  <c r="E9"/>
  <c r="F9"/>
  <c r="D8"/>
  <c r="C7"/>
  <c r="E7"/>
  <c r="F7"/>
  <c r="D6"/>
  <c r="C5"/>
  <c r="E5"/>
  <c r="F5"/>
  <c r="C4"/>
  <c r="D4"/>
  <c r="C3"/>
  <c r="E3"/>
  <c r="F3"/>
  <c r="E44"/>
  <c r="F44"/>
  <c r="E36"/>
  <c r="F36"/>
  <c r="E28"/>
  <c r="F28"/>
  <c r="E20"/>
  <c r="F20"/>
  <c r="E12"/>
  <c r="F12"/>
  <c r="E4"/>
  <c r="F4"/>
  <c r="D39"/>
  <c r="D31"/>
  <c r="D23"/>
  <c r="D15"/>
  <c r="D7"/>
  <c r="D43"/>
  <c r="D35"/>
  <c r="D27"/>
  <c r="D19"/>
  <c r="D11"/>
  <c r="D3"/>
  <c r="D45"/>
  <c r="D41"/>
  <c r="D37"/>
  <c r="D33"/>
  <c r="D29"/>
  <c r="D25"/>
  <c r="D21"/>
  <c r="D17"/>
  <c r="D13"/>
  <c r="D9"/>
  <c r="D5"/>
</calcChain>
</file>

<file path=xl/sharedStrings.xml><?xml version="1.0" encoding="utf-8"?>
<sst xmlns="http://schemas.openxmlformats.org/spreadsheetml/2006/main" count="252" uniqueCount="68">
  <si>
    <t>Sample ID</t>
  </si>
  <si>
    <t>User ID</t>
  </si>
  <si>
    <t xml:space="preserve">Date </t>
  </si>
  <si>
    <t xml:space="preserve">Time </t>
  </si>
  <si>
    <t xml:space="preserve">ng/ul </t>
  </si>
  <si>
    <t xml:space="preserve">A260 </t>
  </si>
  <si>
    <t xml:space="preserve">A280 </t>
  </si>
  <si>
    <t xml:space="preserve">260/280 </t>
  </si>
  <si>
    <t xml:space="preserve">260/230 </t>
  </si>
  <si>
    <t xml:space="preserve">Constant </t>
  </si>
  <si>
    <t>Cursor Pos.</t>
  </si>
  <si>
    <t>Cursor abs.</t>
  </si>
  <si>
    <t>340 raw</t>
  </si>
  <si>
    <t>0G</t>
  </si>
  <si>
    <t>Default</t>
  </si>
  <si>
    <t>XG</t>
  </si>
  <si>
    <t>25G</t>
  </si>
  <si>
    <t>26G</t>
  </si>
  <si>
    <t>27G</t>
  </si>
  <si>
    <t>28G</t>
  </si>
  <si>
    <t>30G</t>
  </si>
  <si>
    <t>31G</t>
  </si>
  <si>
    <t>32G</t>
  </si>
  <si>
    <t>33G</t>
  </si>
  <si>
    <t>34G</t>
  </si>
  <si>
    <t>36G</t>
  </si>
  <si>
    <t>37G</t>
  </si>
  <si>
    <t>38G</t>
  </si>
  <si>
    <t>39G</t>
  </si>
  <si>
    <t>40G</t>
  </si>
  <si>
    <t>41G</t>
  </si>
  <si>
    <t>42G</t>
  </si>
  <si>
    <t>43G</t>
  </si>
  <si>
    <t>44G</t>
  </si>
  <si>
    <t>1G</t>
  </si>
  <si>
    <t>2G</t>
  </si>
  <si>
    <t>3G</t>
  </si>
  <si>
    <t>4G</t>
  </si>
  <si>
    <t>5G</t>
  </si>
  <si>
    <t>7G</t>
  </si>
  <si>
    <t>8G</t>
  </si>
  <si>
    <t>9G</t>
  </si>
  <si>
    <t>10G</t>
  </si>
  <si>
    <t>11G</t>
  </si>
  <si>
    <t>12G</t>
  </si>
  <si>
    <t>13G</t>
  </si>
  <si>
    <t>14G</t>
  </si>
  <si>
    <t>15G</t>
  </si>
  <si>
    <t>16G</t>
  </si>
  <si>
    <t>17G</t>
  </si>
  <si>
    <t>18G</t>
  </si>
  <si>
    <t>19G</t>
  </si>
  <si>
    <t>21G</t>
  </si>
  <si>
    <t>22G</t>
  </si>
  <si>
    <t>23G</t>
  </si>
  <si>
    <t>24G</t>
  </si>
  <si>
    <t>Calculations for cDNA</t>
  </si>
  <si>
    <t>Want 1 ug of RNA for each sample:</t>
  </si>
  <si>
    <t>ug/ul</t>
  </si>
  <si>
    <t>ul need for 1ug</t>
  </si>
  <si>
    <t>ug/ml</t>
  </si>
  <si>
    <t>ug for 44ul</t>
  </si>
  <si>
    <t>volume for 5ug</t>
  </si>
  <si>
    <t>Additional H2O added</t>
  </si>
  <si>
    <t>Procedure for 6/12/12</t>
  </si>
  <si>
    <t>Sample</t>
  </si>
  <si>
    <t>Volume of sample added (ul)</t>
  </si>
  <si>
    <t>Volume of H2O added (ul)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</si>
</sst>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2" fontId="18" fillId="0" borderId="0" xfId="0" applyNumberFormat="1" applyFont="1"/>
    <xf numFmtId="2" fontId="14" fillId="0" borderId="0" xfId="0" applyNumberFormat="1" applyFont="1"/>
    <xf numFmtId="0" fontId="16" fillId="0" borderId="0" xfId="0" applyFont="1"/>
    <xf numFmtId="2" fontId="19" fillId="0" borderId="0" xfId="0" applyNumberFormat="1" applyFont="1" applyAlignment="1">
      <alignment horizontal="center"/>
    </xf>
  </cellXfs>
  <cellStyles count="42">
    <cellStyle name="Accent1" xfId="18" builtinId="29" customBuiltin="1"/>
    <cellStyle name="Accent1 - 20%" xfId="19" builtinId="30" customBuiltin="1"/>
    <cellStyle name="Accent1 - 40%" xfId="20" builtinId="31" customBuiltin="1"/>
    <cellStyle name="Accent1 - 60%" xfId="21" builtinId="32" customBuiltin="1"/>
    <cellStyle name="Accent2" xfId="22" builtinId="33" customBuiltin="1"/>
    <cellStyle name="Accent2 - 20%" xfId="23" builtinId="34" customBuiltin="1"/>
    <cellStyle name="Accent2 - 40%" xfId="24" builtinId="35" customBuiltin="1"/>
    <cellStyle name="Accent2 - 60%" xfId="25" builtinId="36" customBuiltin="1"/>
    <cellStyle name="Accent3" xfId="26" builtinId="37" customBuiltin="1"/>
    <cellStyle name="Accent3 - 20%" xfId="27" builtinId="38" customBuiltin="1"/>
    <cellStyle name="Accent3 - 40%" xfId="28" builtinId="39" customBuiltin="1"/>
    <cellStyle name="Accent3 - 60%" xfId="29" builtinId="40" customBuiltin="1"/>
    <cellStyle name="Accent4" xfId="30" builtinId="41" customBuiltin="1"/>
    <cellStyle name="Accent4 - 20%" xfId="31" builtinId="42" customBuiltin="1"/>
    <cellStyle name="Accent4 - 40%" xfId="32" builtinId="43" customBuiltin="1"/>
    <cellStyle name="Accent4 - 60%" xfId="33" builtinId="44" customBuiltin="1"/>
    <cellStyle name="Accent5" xfId="34" builtinId="45" customBuiltin="1"/>
    <cellStyle name="Accent5 - 20%" xfId="35" builtinId="46" customBuiltin="1"/>
    <cellStyle name="Accent5 - 40%" xfId="36" builtinId="47" customBuiltin="1"/>
    <cellStyle name="Accent5 - 60%" xfId="37" builtinId="48" customBuiltin="1"/>
    <cellStyle name="Accent6" xfId="38" builtinId="49" customBuiltin="1"/>
    <cellStyle name="Accent6 - 20%" xfId="39" builtinId="50" customBuiltin="1"/>
    <cellStyle name="Accent6 - 40%" xfId="40" builtinId="51" customBuiltin="1"/>
    <cellStyle name="Accent6 - 60%" xfId="41" builtinId="52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heet 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6"/>
  <sheetViews>
    <sheetView topLeftCell="A12" workbookViewId="0">
      <selection activeCell="P28" sqref="P28"/>
    </sheetView>
  </sheetViews>
  <sheetFormatPr baseColWidth="10" defaultColWidth="8.83203125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 t="s">
        <v>14</v>
      </c>
      <c r="C2" s="1">
        <v>41067</v>
      </c>
      <c r="D2" s="2">
        <v>0.75694444444444453</v>
      </c>
      <c r="E2">
        <v>98.66</v>
      </c>
      <c r="F2">
        <v>2.4660000000000002</v>
      </c>
      <c r="G2">
        <v>1.4410000000000001</v>
      </c>
      <c r="H2">
        <v>1.71</v>
      </c>
      <c r="I2">
        <v>1.42</v>
      </c>
      <c r="J2">
        <v>40</v>
      </c>
      <c r="K2">
        <v>230</v>
      </c>
      <c r="L2">
        <v>1.74</v>
      </c>
      <c r="M2">
        <v>0.11899999999999999</v>
      </c>
    </row>
    <row r="3" spans="1:13">
      <c r="A3" t="s">
        <v>15</v>
      </c>
      <c r="B3" t="s">
        <v>14</v>
      </c>
      <c r="C3" s="1">
        <v>41067</v>
      </c>
      <c r="D3" s="2">
        <v>0.7583333333333333</v>
      </c>
      <c r="E3">
        <v>615.19000000000005</v>
      </c>
      <c r="F3">
        <v>15.38</v>
      </c>
      <c r="G3">
        <v>7.8090000000000002</v>
      </c>
      <c r="H3">
        <v>1.97</v>
      </c>
      <c r="I3">
        <v>1.68</v>
      </c>
      <c r="J3">
        <v>40</v>
      </c>
      <c r="K3">
        <v>230</v>
      </c>
      <c r="L3">
        <v>9.1669999999999998</v>
      </c>
      <c r="M3">
        <v>0.55000000000000004</v>
      </c>
    </row>
    <row r="4" spans="1:13">
      <c r="A4" t="s">
        <v>16</v>
      </c>
      <c r="B4" t="s">
        <v>14</v>
      </c>
      <c r="C4" s="1">
        <v>41067</v>
      </c>
      <c r="D4" s="2">
        <v>0.75902777777777775</v>
      </c>
      <c r="E4">
        <v>671.37</v>
      </c>
      <c r="F4">
        <v>16.783999999999999</v>
      </c>
      <c r="G4">
        <v>8.44</v>
      </c>
      <c r="H4">
        <v>1.99</v>
      </c>
      <c r="I4">
        <v>1.56</v>
      </c>
      <c r="J4">
        <v>40</v>
      </c>
      <c r="K4">
        <v>230</v>
      </c>
      <c r="L4">
        <v>10.771000000000001</v>
      </c>
      <c r="M4">
        <v>0.54600000000000004</v>
      </c>
    </row>
    <row r="5" spans="1:13">
      <c r="A5" t="s">
        <v>17</v>
      </c>
      <c r="B5" t="s">
        <v>14</v>
      </c>
      <c r="C5" s="1">
        <v>41067</v>
      </c>
      <c r="D5" s="2">
        <v>0.7597222222222223</v>
      </c>
      <c r="E5">
        <v>1827.4</v>
      </c>
      <c r="F5">
        <v>45.685000000000002</v>
      </c>
      <c r="G5">
        <v>23.122</v>
      </c>
      <c r="H5">
        <v>1.98</v>
      </c>
      <c r="I5">
        <v>1.69</v>
      </c>
      <c r="J5">
        <v>40</v>
      </c>
      <c r="K5">
        <v>230</v>
      </c>
      <c r="L5">
        <v>27.06</v>
      </c>
      <c r="M5">
        <v>2.827</v>
      </c>
    </row>
    <row r="6" spans="1:13">
      <c r="A6" t="s">
        <v>18</v>
      </c>
      <c r="B6" t="s">
        <v>14</v>
      </c>
      <c r="C6" s="1">
        <v>41067</v>
      </c>
      <c r="D6" s="2">
        <v>0.76041666666666663</v>
      </c>
      <c r="E6">
        <v>2339.11</v>
      </c>
      <c r="F6">
        <v>58.478000000000002</v>
      </c>
      <c r="G6">
        <v>29.9</v>
      </c>
      <c r="H6">
        <v>1.96</v>
      </c>
      <c r="I6">
        <v>1.69</v>
      </c>
      <c r="J6">
        <v>40</v>
      </c>
      <c r="K6">
        <v>230</v>
      </c>
      <c r="L6">
        <v>34.548999999999999</v>
      </c>
      <c r="M6">
        <v>3.3050000000000002</v>
      </c>
    </row>
    <row r="7" spans="1:13">
      <c r="A7" t="s">
        <v>19</v>
      </c>
      <c r="B7" t="s">
        <v>14</v>
      </c>
      <c r="C7" s="1">
        <v>41067</v>
      </c>
      <c r="D7" s="2">
        <v>0.76111111111111107</v>
      </c>
      <c r="E7">
        <v>440.92</v>
      </c>
      <c r="F7">
        <v>11.023</v>
      </c>
      <c r="G7">
        <v>5.7880000000000003</v>
      </c>
      <c r="H7">
        <v>1.9</v>
      </c>
      <c r="I7">
        <v>1.69</v>
      </c>
      <c r="J7">
        <v>40</v>
      </c>
      <c r="K7">
        <v>230</v>
      </c>
      <c r="L7">
        <v>6.5090000000000003</v>
      </c>
      <c r="M7">
        <v>0.36299999999999999</v>
      </c>
    </row>
    <row r="8" spans="1:13">
      <c r="A8" t="s">
        <v>20</v>
      </c>
      <c r="B8" t="s">
        <v>14</v>
      </c>
      <c r="C8" s="1">
        <v>41067</v>
      </c>
      <c r="D8" s="2">
        <v>0.76180555555555562</v>
      </c>
      <c r="E8">
        <v>291.45</v>
      </c>
      <c r="F8">
        <v>7.2859999999999996</v>
      </c>
      <c r="G8">
        <v>3.8149999999999999</v>
      </c>
      <c r="H8">
        <v>1.91</v>
      </c>
      <c r="I8">
        <v>1.6</v>
      </c>
      <c r="J8">
        <v>40</v>
      </c>
      <c r="K8">
        <v>230</v>
      </c>
      <c r="L8">
        <v>4.5620000000000003</v>
      </c>
      <c r="M8">
        <v>0.79</v>
      </c>
    </row>
    <row r="9" spans="1:13">
      <c r="A9" t="s">
        <v>21</v>
      </c>
      <c r="B9" t="s">
        <v>14</v>
      </c>
      <c r="C9" s="1">
        <v>41067</v>
      </c>
      <c r="D9" s="2">
        <v>0.76250000000000007</v>
      </c>
      <c r="E9">
        <v>225.55</v>
      </c>
      <c r="F9">
        <v>5.6390000000000002</v>
      </c>
      <c r="G9">
        <v>2.9220000000000002</v>
      </c>
      <c r="H9">
        <v>1.93</v>
      </c>
      <c r="I9">
        <v>0.7</v>
      </c>
      <c r="J9">
        <v>40</v>
      </c>
      <c r="K9">
        <v>230</v>
      </c>
      <c r="L9">
        <v>8.0289999999999999</v>
      </c>
      <c r="M9">
        <v>0.23499999999999999</v>
      </c>
    </row>
    <row r="10" spans="1:13">
      <c r="A10" t="s">
        <v>22</v>
      </c>
      <c r="B10" t="s">
        <v>14</v>
      </c>
      <c r="C10" s="1">
        <v>41067</v>
      </c>
      <c r="D10" s="2">
        <v>0.7631944444444444</v>
      </c>
      <c r="E10">
        <v>416.65</v>
      </c>
      <c r="F10">
        <v>10.416</v>
      </c>
      <c r="G10">
        <v>5.6360000000000001</v>
      </c>
      <c r="H10">
        <v>1.85</v>
      </c>
      <c r="I10">
        <v>1.1599999999999999</v>
      </c>
      <c r="J10">
        <v>40</v>
      </c>
      <c r="K10">
        <v>230</v>
      </c>
      <c r="L10">
        <v>8.9459999999999997</v>
      </c>
      <c r="M10">
        <v>1.34</v>
      </c>
    </row>
    <row r="11" spans="1:13">
      <c r="A11" t="s">
        <v>23</v>
      </c>
      <c r="B11" t="s">
        <v>14</v>
      </c>
      <c r="C11" s="1">
        <v>41067</v>
      </c>
      <c r="D11" s="2">
        <v>0.76388888888888884</v>
      </c>
      <c r="E11">
        <v>744.8</v>
      </c>
      <c r="F11">
        <v>18.62</v>
      </c>
      <c r="G11">
        <v>9.4860000000000007</v>
      </c>
      <c r="H11">
        <v>1.96</v>
      </c>
      <c r="I11">
        <v>1.34</v>
      </c>
      <c r="J11">
        <v>40</v>
      </c>
      <c r="K11">
        <v>230</v>
      </c>
      <c r="L11">
        <v>13.923</v>
      </c>
      <c r="M11">
        <v>1.7030000000000001</v>
      </c>
    </row>
    <row r="12" spans="1:13">
      <c r="A12" t="s">
        <v>24</v>
      </c>
      <c r="B12" t="s">
        <v>14</v>
      </c>
      <c r="C12" s="1">
        <v>41067</v>
      </c>
      <c r="D12" s="2">
        <v>0.76458333333333339</v>
      </c>
      <c r="E12">
        <v>1933.02</v>
      </c>
      <c r="F12">
        <v>48.326000000000001</v>
      </c>
      <c r="G12">
        <v>24.382000000000001</v>
      </c>
      <c r="H12">
        <v>1.98</v>
      </c>
      <c r="I12">
        <v>1.53</v>
      </c>
      <c r="J12">
        <v>40</v>
      </c>
      <c r="K12">
        <v>230</v>
      </c>
      <c r="L12">
        <v>31.614000000000001</v>
      </c>
      <c r="M12">
        <v>3.33</v>
      </c>
    </row>
    <row r="13" spans="1:13">
      <c r="A13" t="s">
        <v>25</v>
      </c>
      <c r="B13" t="s">
        <v>14</v>
      </c>
      <c r="C13" s="1">
        <v>41067</v>
      </c>
      <c r="D13" s="2">
        <v>0.76527777777777783</v>
      </c>
      <c r="E13">
        <v>401.28</v>
      </c>
      <c r="F13">
        <v>10.032</v>
      </c>
      <c r="G13">
        <v>5.181</v>
      </c>
      <c r="H13">
        <v>1.94</v>
      </c>
      <c r="I13">
        <v>1.1100000000000001</v>
      </c>
      <c r="J13">
        <v>40</v>
      </c>
      <c r="K13">
        <v>230</v>
      </c>
      <c r="L13">
        <v>9.0259999999999998</v>
      </c>
      <c r="M13">
        <v>0.35099999999999998</v>
      </c>
    </row>
    <row r="14" spans="1:13">
      <c r="A14" t="s">
        <v>26</v>
      </c>
      <c r="B14" t="s">
        <v>14</v>
      </c>
      <c r="C14" s="1">
        <v>41067</v>
      </c>
      <c r="D14" s="2">
        <v>0.76597222222222217</v>
      </c>
      <c r="E14">
        <v>1336.39</v>
      </c>
      <c r="F14">
        <v>33.409999999999997</v>
      </c>
      <c r="G14">
        <v>16.954999999999998</v>
      </c>
      <c r="H14">
        <v>1.97</v>
      </c>
      <c r="I14">
        <v>1.5</v>
      </c>
      <c r="J14">
        <v>40</v>
      </c>
      <c r="K14">
        <v>230</v>
      </c>
      <c r="L14">
        <v>22.27</v>
      </c>
      <c r="M14">
        <v>2.927</v>
      </c>
    </row>
    <row r="15" spans="1:13">
      <c r="A15" t="s">
        <v>27</v>
      </c>
      <c r="B15" t="s">
        <v>14</v>
      </c>
      <c r="C15" s="1">
        <v>41067</v>
      </c>
      <c r="D15" s="2">
        <v>0.76666666666666661</v>
      </c>
      <c r="E15">
        <v>396.63</v>
      </c>
      <c r="F15">
        <v>9.9160000000000004</v>
      </c>
      <c r="G15">
        <v>5.141</v>
      </c>
      <c r="H15">
        <v>1.93</v>
      </c>
      <c r="I15">
        <v>1.75</v>
      </c>
      <c r="J15">
        <v>40</v>
      </c>
      <c r="K15">
        <v>230</v>
      </c>
      <c r="L15">
        <v>5.6740000000000004</v>
      </c>
      <c r="M15">
        <v>0.36899999999999999</v>
      </c>
    </row>
    <row r="16" spans="1:13">
      <c r="A16" t="s">
        <v>28</v>
      </c>
      <c r="B16" t="s">
        <v>14</v>
      </c>
      <c r="C16" s="1">
        <v>41067</v>
      </c>
      <c r="D16" s="2">
        <v>0.76736111111111116</v>
      </c>
      <c r="E16">
        <v>1543.77</v>
      </c>
      <c r="F16">
        <v>38.594000000000001</v>
      </c>
      <c r="G16">
        <v>19.908000000000001</v>
      </c>
      <c r="H16">
        <v>1.94</v>
      </c>
      <c r="I16">
        <v>1.17</v>
      </c>
      <c r="J16">
        <v>40</v>
      </c>
      <c r="K16">
        <v>230</v>
      </c>
      <c r="L16">
        <v>32.962000000000003</v>
      </c>
      <c r="M16">
        <v>4.2930000000000001</v>
      </c>
    </row>
    <row r="17" spans="1:13">
      <c r="A17" t="s">
        <v>29</v>
      </c>
      <c r="B17" t="s">
        <v>14</v>
      </c>
      <c r="C17" s="1">
        <v>41067</v>
      </c>
      <c r="D17" s="2">
        <v>0.7680555555555556</v>
      </c>
      <c r="E17">
        <v>250.15</v>
      </c>
      <c r="F17">
        <v>6.2539999999999996</v>
      </c>
      <c r="G17">
        <v>3.246</v>
      </c>
      <c r="H17">
        <v>1.93</v>
      </c>
      <c r="I17">
        <v>1.1100000000000001</v>
      </c>
      <c r="J17">
        <v>40</v>
      </c>
      <c r="K17">
        <v>230</v>
      </c>
      <c r="L17">
        <v>5.6390000000000002</v>
      </c>
      <c r="M17">
        <v>0.19600000000000001</v>
      </c>
    </row>
    <row r="18" spans="1:13">
      <c r="A18" t="s">
        <v>30</v>
      </c>
      <c r="B18" t="s">
        <v>14</v>
      </c>
      <c r="C18" s="1">
        <v>41067</v>
      </c>
      <c r="D18" s="2">
        <v>0.76874999999999993</v>
      </c>
      <c r="E18">
        <v>1349.29</v>
      </c>
      <c r="F18">
        <v>33.731999999999999</v>
      </c>
      <c r="G18">
        <v>16.666</v>
      </c>
      <c r="H18">
        <v>2.02</v>
      </c>
      <c r="I18">
        <v>1.74</v>
      </c>
      <c r="J18">
        <v>40</v>
      </c>
      <c r="K18">
        <v>230</v>
      </c>
      <c r="L18">
        <v>19.422999999999998</v>
      </c>
      <c r="M18">
        <v>1.369</v>
      </c>
    </row>
    <row r="19" spans="1:13">
      <c r="A19" t="s">
        <v>31</v>
      </c>
      <c r="B19" t="s">
        <v>14</v>
      </c>
      <c r="C19" s="1">
        <v>41067</v>
      </c>
      <c r="D19" s="2">
        <v>0.76944444444444438</v>
      </c>
      <c r="E19">
        <v>273.2</v>
      </c>
      <c r="F19">
        <v>6.83</v>
      </c>
      <c r="G19">
        <v>3.56</v>
      </c>
      <c r="H19">
        <v>1.92</v>
      </c>
      <c r="I19">
        <v>1.33</v>
      </c>
      <c r="J19">
        <v>40</v>
      </c>
      <c r="K19">
        <v>230</v>
      </c>
      <c r="L19">
        <v>5.1289999999999996</v>
      </c>
      <c r="M19">
        <v>0.218</v>
      </c>
    </row>
    <row r="20" spans="1:13">
      <c r="A20" t="s">
        <v>32</v>
      </c>
      <c r="B20" t="s">
        <v>14</v>
      </c>
      <c r="C20" s="1">
        <v>41067</v>
      </c>
      <c r="D20" s="2">
        <v>0.76944444444444438</v>
      </c>
      <c r="E20">
        <v>860.32</v>
      </c>
      <c r="F20">
        <v>21.507999999999999</v>
      </c>
      <c r="G20">
        <v>11.007999999999999</v>
      </c>
      <c r="H20">
        <v>1.95</v>
      </c>
      <c r="I20">
        <v>1.38</v>
      </c>
      <c r="J20">
        <v>40</v>
      </c>
      <c r="K20">
        <v>230</v>
      </c>
      <c r="L20">
        <v>15.54</v>
      </c>
      <c r="M20">
        <v>1.8149999999999999</v>
      </c>
    </row>
    <row r="21" spans="1:13">
      <c r="A21" t="s">
        <v>33</v>
      </c>
      <c r="B21" t="s">
        <v>14</v>
      </c>
      <c r="C21" s="1">
        <v>41067</v>
      </c>
      <c r="D21" s="2">
        <v>0.77013888888888893</v>
      </c>
      <c r="E21">
        <v>970.66</v>
      </c>
      <c r="F21">
        <v>24.265999999999998</v>
      </c>
      <c r="G21">
        <v>12.494999999999999</v>
      </c>
      <c r="H21">
        <v>1.94</v>
      </c>
      <c r="I21">
        <v>1.35</v>
      </c>
      <c r="J21">
        <v>40</v>
      </c>
      <c r="K21">
        <v>230</v>
      </c>
      <c r="L21">
        <v>18.030999999999999</v>
      </c>
      <c r="M21">
        <v>2.694</v>
      </c>
    </row>
    <row r="22" spans="1:13">
      <c r="A22" t="s">
        <v>13</v>
      </c>
      <c r="B22" t="s">
        <v>14</v>
      </c>
      <c r="C22" s="1">
        <v>41067</v>
      </c>
      <c r="D22" s="2">
        <v>0.7715277777777777</v>
      </c>
      <c r="E22">
        <v>97.7</v>
      </c>
      <c r="F22">
        <v>2.4420000000000002</v>
      </c>
      <c r="G22">
        <v>1.415</v>
      </c>
      <c r="H22">
        <v>1.73</v>
      </c>
      <c r="I22">
        <v>1.4</v>
      </c>
      <c r="J22">
        <v>40</v>
      </c>
      <c r="K22">
        <v>230</v>
      </c>
      <c r="L22">
        <v>1.748</v>
      </c>
      <c r="M22">
        <v>0.14599999999999999</v>
      </c>
    </row>
    <row r="23" spans="1:13">
      <c r="A23" t="s">
        <v>34</v>
      </c>
      <c r="B23" t="s">
        <v>14</v>
      </c>
      <c r="C23" s="1">
        <v>41067</v>
      </c>
      <c r="D23" s="2">
        <v>0.78680555555555554</v>
      </c>
      <c r="E23">
        <v>440.62</v>
      </c>
      <c r="F23">
        <v>11.015000000000001</v>
      </c>
      <c r="G23">
        <v>6.032</v>
      </c>
      <c r="H23">
        <v>1.83</v>
      </c>
      <c r="I23">
        <v>1.06</v>
      </c>
      <c r="J23">
        <v>40</v>
      </c>
      <c r="K23">
        <v>230</v>
      </c>
      <c r="L23">
        <v>10.364000000000001</v>
      </c>
      <c r="M23">
        <v>1.4670000000000001</v>
      </c>
    </row>
    <row r="24" spans="1:13">
      <c r="A24" t="s">
        <v>35</v>
      </c>
      <c r="B24" t="s">
        <v>14</v>
      </c>
      <c r="C24" s="1">
        <v>41067</v>
      </c>
      <c r="D24" s="2">
        <v>0.78749999999999998</v>
      </c>
      <c r="E24">
        <v>307.98</v>
      </c>
      <c r="F24">
        <v>7.7</v>
      </c>
      <c r="G24">
        <v>3.9670000000000001</v>
      </c>
      <c r="H24">
        <v>1.94</v>
      </c>
      <c r="I24">
        <v>0.7</v>
      </c>
      <c r="J24">
        <v>40</v>
      </c>
      <c r="K24">
        <v>230</v>
      </c>
      <c r="L24">
        <v>11.071999999999999</v>
      </c>
      <c r="M24">
        <v>0.63800000000000001</v>
      </c>
    </row>
    <row r="25" spans="1:13">
      <c r="A25" t="s">
        <v>36</v>
      </c>
      <c r="B25" t="s">
        <v>14</v>
      </c>
      <c r="C25" s="1">
        <v>41067</v>
      </c>
      <c r="D25" s="2">
        <v>0.78819444444444453</v>
      </c>
      <c r="E25">
        <v>309.08</v>
      </c>
      <c r="F25">
        <v>7.7270000000000003</v>
      </c>
      <c r="G25">
        <v>4.0259999999999998</v>
      </c>
      <c r="H25">
        <v>1.92</v>
      </c>
      <c r="I25">
        <v>1.38</v>
      </c>
      <c r="J25">
        <v>40</v>
      </c>
      <c r="K25">
        <v>230</v>
      </c>
      <c r="L25">
        <v>5.6120000000000001</v>
      </c>
      <c r="M25">
        <v>0.33300000000000002</v>
      </c>
    </row>
    <row r="26" spans="1:13">
      <c r="A26" t="s">
        <v>37</v>
      </c>
      <c r="B26" t="s">
        <v>14</v>
      </c>
      <c r="C26" s="1">
        <v>41067</v>
      </c>
      <c r="D26" s="2">
        <v>0.78888888888888886</v>
      </c>
      <c r="E26">
        <v>359.44</v>
      </c>
      <c r="F26">
        <v>8.9860000000000007</v>
      </c>
      <c r="G26">
        <v>4.6360000000000001</v>
      </c>
      <c r="H26">
        <v>1.94</v>
      </c>
      <c r="I26">
        <v>1.3</v>
      </c>
      <c r="J26">
        <v>40</v>
      </c>
      <c r="K26">
        <v>230</v>
      </c>
      <c r="L26">
        <v>6.9059999999999997</v>
      </c>
      <c r="M26">
        <v>0.311</v>
      </c>
    </row>
    <row r="27" spans="1:13">
      <c r="A27" t="s">
        <v>38</v>
      </c>
      <c r="B27" t="s">
        <v>14</v>
      </c>
      <c r="C27" s="1">
        <v>41067</v>
      </c>
      <c r="D27" s="2">
        <v>0.7895833333333333</v>
      </c>
      <c r="E27">
        <v>329.66</v>
      </c>
      <c r="F27">
        <v>8.2420000000000009</v>
      </c>
      <c r="G27">
        <v>4.3310000000000004</v>
      </c>
      <c r="H27">
        <v>1.9</v>
      </c>
      <c r="I27">
        <v>1.1499999999999999</v>
      </c>
      <c r="J27">
        <v>40</v>
      </c>
      <c r="K27">
        <v>230</v>
      </c>
      <c r="L27">
        <v>7.1840000000000002</v>
      </c>
      <c r="M27">
        <v>0.71799999999999997</v>
      </c>
    </row>
    <row r="28" spans="1:13">
      <c r="A28" t="s">
        <v>39</v>
      </c>
      <c r="B28" t="s">
        <v>14</v>
      </c>
      <c r="C28" s="1">
        <v>41067</v>
      </c>
      <c r="D28" s="2">
        <v>0.79027777777777775</v>
      </c>
      <c r="E28">
        <v>15.33</v>
      </c>
      <c r="F28">
        <v>0.38300000000000001</v>
      </c>
      <c r="G28">
        <v>0.24</v>
      </c>
      <c r="H28">
        <v>1.59</v>
      </c>
      <c r="I28">
        <v>0.11</v>
      </c>
      <c r="J28">
        <v>40</v>
      </c>
      <c r="K28">
        <v>230</v>
      </c>
      <c r="L28">
        <v>3.4889999999999999</v>
      </c>
      <c r="M28">
        <v>7.3999999999999996E-2</v>
      </c>
    </row>
    <row r="29" spans="1:13">
      <c r="A29" t="s">
        <v>40</v>
      </c>
      <c r="B29" t="s">
        <v>14</v>
      </c>
      <c r="C29" s="1">
        <v>41067</v>
      </c>
      <c r="D29" s="2">
        <v>0.7909722222222223</v>
      </c>
      <c r="E29">
        <v>1074.05</v>
      </c>
      <c r="F29">
        <v>26.850999999999999</v>
      </c>
      <c r="G29">
        <v>13.941000000000001</v>
      </c>
      <c r="H29">
        <v>1.93</v>
      </c>
      <c r="I29">
        <v>0.91</v>
      </c>
      <c r="J29">
        <v>40</v>
      </c>
      <c r="K29">
        <v>230</v>
      </c>
      <c r="L29">
        <v>29.390999999999998</v>
      </c>
      <c r="M29">
        <v>2.5030000000000001</v>
      </c>
    </row>
    <row r="30" spans="1:13">
      <c r="A30" t="s">
        <v>41</v>
      </c>
      <c r="B30" t="s">
        <v>14</v>
      </c>
      <c r="C30" s="1">
        <v>41067</v>
      </c>
      <c r="D30" s="2">
        <v>0.79166666666666663</v>
      </c>
      <c r="E30">
        <v>278.81</v>
      </c>
      <c r="F30">
        <v>6.97</v>
      </c>
      <c r="G30">
        <v>3.6890000000000001</v>
      </c>
      <c r="H30">
        <v>1.89</v>
      </c>
      <c r="I30">
        <v>0.86</v>
      </c>
      <c r="J30">
        <v>40</v>
      </c>
      <c r="K30">
        <v>230</v>
      </c>
      <c r="L30">
        <v>8.1379999999999999</v>
      </c>
      <c r="M30">
        <v>0.68100000000000005</v>
      </c>
    </row>
    <row r="31" spans="1:13">
      <c r="A31" t="s">
        <v>42</v>
      </c>
      <c r="B31" t="s">
        <v>14</v>
      </c>
      <c r="C31" s="1">
        <v>41067</v>
      </c>
      <c r="D31" s="2">
        <v>0.79236111111111107</v>
      </c>
      <c r="E31">
        <v>871.94</v>
      </c>
      <c r="F31">
        <v>21.797999999999998</v>
      </c>
      <c r="G31">
        <v>11.262</v>
      </c>
      <c r="H31">
        <v>1.94</v>
      </c>
      <c r="I31">
        <v>0.92</v>
      </c>
      <c r="J31">
        <v>40</v>
      </c>
      <c r="K31">
        <v>230</v>
      </c>
      <c r="L31">
        <v>23.702999999999999</v>
      </c>
      <c r="M31">
        <v>2.6179999999999999</v>
      </c>
    </row>
    <row r="32" spans="1:13">
      <c r="A32" t="s">
        <v>43</v>
      </c>
      <c r="B32" t="s">
        <v>14</v>
      </c>
      <c r="C32" s="1">
        <v>41067</v>
      </c>
      <c r="D32" s="2">
        <v>0.79305555555555562</v>
      </c>
      <c r="E32">
        <v>264.73</v>
      </c>
      <c r="F32">
        <v>6.6180000000000003</v>
      </c>
      <c r="G32">
        <v>3.4769999999999999</v>
      </c>
      <c r="H32">
        <v>1.9</v>
      </c>
      <c r="I32">
        <v>0.82</v>
      </c>
      <c r="J32">
        <v>40</v>
      </c>
      <c r="K32">
        <v>230</v>
      </c>
      <c r="L32">
        <v>8.0579999999999998</v>
      </c>
      <c r="M32">
        <v>0.435</v>
      </c>
    </row>
    <row r="33" spans="1:13">
      <c r="A33" t="s">
        <v>44</v>
      </c>
      <c r="B33" t="s">
        <v>14</v>
      </c>
      <c r="C33" s="1">
        <v>41067</v>
      </c>
      <c r="D33" s="2">
        <v>0.79305555555555562</v>
      </c>
      <c r="E33">
        <v>211.34</v>
      </c>
      <c r="F33">
        <v>5.2839999999999998</v>
      </c>
      <c r="G33">
        <v>2.8330000000000002</v>
      </c>
      <c r="H33">
        <v>1.86</v>
      </c>
      <c r="I33">
        <v>0.7</v>
      </c>
      <c r="J33">
        <v>40</v>
      </c>
      <c r="K33">
        <v>230</v>
      </c>
      <c r="L33">
        <v>7.52</v>
      </c>
      <c r="M33">
        <v>0.50800000000000001</v>
      </c>
    </row>
    <row r="34" spans="1:13">
      <c r="A34" t="s">
        <v>45</v>
      </c>
      <c r="B34" t="s">
        <v>14</v>
      </c>
      <c r="C34" s="1">
        <v>41067</v>
      </c>
      <c r="D34" s="2">
        <v>0.79375000000000007</v>
      </c>
      <c r="E34">
        <v>165.32</v>
      </c>
      <c r="F34">
        <v>4.133</v>
      </c>
      <c r="G34">
        <v>2.1800000000000002</v>
      </c>
      <c r="H34">
        <v>1.9</v>
      </c>
      <c r="I34">
        <v>0.72</v>
      </c>
      <c r="J34">
        <v>40</v>
      </c>
      <c r="K34">
        <v>230</v>
      </c>
      <c r="L34">
        <v>5.7069999999999999</v>
      </c>
      <c r="M34">
        <v>0.2</v>
      </c>
    </row>
    <row r="35" spans="1:13">
      <c r="A35" t="s">
        <v>46</v>
      </c>
      <c r="B35" t="s">
        <v>14</v>
      </c>
      <c r="C35" s="1">
        <v>41067</v>
      </c>
      <c r="D35" s="2">
        <v>0.7944444444444444</v>
      </c>
      <c r="E35">
        <v>255.41</v>
      </c>
      <c r="F35">
        <v>6.3849999999999998</v>
      </c>
      <c r="G35">
        <v>3.43</v>
      </c>
      <c r="H35">
        <v>1.86</v>
      </c>
      <c r="I35">
        <v>0.54</v>
      </c>
      <c r="J35">
        <v>40</v>
      </c>
      <c r="K35">
        <v>230</v>
      </c>
      <c r="L35">
        <v>11.923999999999999</v>
      </c>
      <c r="M35">
        <v>0.3</v>
      </c>
    </row>
    <row r="36" spans="1:13">
      <c r="A36" t="s">
        <v>47</v>
      </c>
      <c r="B36" t="s">
        <v>14</v>
      </c>
      <c r="C36" s="1">
        <v>41067</v>
      </c>
      <c r="D36" s="2">
        <v>0.79513888888888884</v>
      </c>
      <c r="E36">
        <v>234.95</v>
      </c>
      <c r="F36">
        <v>5.8739999999999997</v>
      </c>
      <c r="G36">
        <v>3.1619999999999999</v>
      </c>
      <c r="H36">
        <v>1.86</v>
      </c>
      <c r="I36">
        <v>0.56999999999999995</v>
      </c>
      <c r="J36">
        <v>40</v>
      </c>
      <c r="K36">
        <v>230</v>
      </c>
      <c r="L36">
        <v>10.340999999999999</v>
      </c>
      <c r="M36">
        <v>0.29499999999999998</v>
      </c>
    </row>
    <row r="37" spans="1:13">
      <c r="A37" t="s">
        <v>48</v>
      </c>
      <c r="B37" t="s">
        <v>14</v>
      </c>
      <c r="C37" s="1">
        <v>41067</v>
      </c>
      <c r="D37" s="2">
        <v>0.79583333333333339</v>
      </c>
      <c r="E37">
        <v>197.76</v>
      </c>
      <c r="F37">
        <v>4.944</v>
      </c>
      <c r="G37">
        <v>2.7759999999999998</v>
      </c>
      <c r="H37">
        <v>1.78</v>
      </c>
      <c r="I37">
        <v>0.48</v>
      </c>
      <c r="J37">
        <v>40</v>
      </c>
      <c r="K37">
        <v>230</v>
      </c>
      <c r="L37">
        <v>10.218</v>
      </c>
      <c r="M37">
        <v>1.389</v>
      </c>
    </row>
    <row r="38" spans="1:13">
      <c r="A38" t="s">
        <v>49</v>
      </c>
      <c r="B38" t="s">
        <v>14</v>
      </c>
      <c r="C38" s="1">
        <v>41067</v>
      </c>
      <c r="D38" s="2">
        <v>0.79652777777777783</v>
      </c>
      <c r="E38">
        <v>258.54000000000002</v>
      </c>
      <c r="F38">
        <v>6.4630000000000001</v>
      </c>
      <c r="G38">
        <v>3.5329999999999999</v>
      </c>
      <c r="H38">
        <v>1.83</v>
      </c>
      <c r="I38">
        <v>0.76</v>
      </c>
      <c r="J38">
        <v>40</v>
      </c>
      <c r="K38">
        <v>230</v>
      </c>
      <c r="L38">
        <v>8.4939999999999998</v>
      </c>
      <c r="M38">
        <v>1.0940000000000001</v>
      </c>
    </row>
    <row r="39" spans="1:13">
      <c r="A39" t="s">
        <v>50</v>
      </c>
      <c r="B39" t="s">
        <v>14</v>
      </c>
      <c r="C39" s="1">
        <v>41067</v>
      </c>
      <c r="D39" s="2">
        <v>0.79722222222222217</v>
      </c>
      <c r="E39">
        <v>149.22999999999999</v>
      </c>
      <c r="F39">
        <v>3.7309999999999999</v>
      </c>
      <c r="G39">
        <v>2.032</v>
      </c>
      <c r="H39">
        <v>1.84</v>
      </c>
      <c r="I39">
        <v>0.7</v>
      </c>
      <c r="J39">
        <v>40</v>
      </c>
      <c r="K39">
        <v>230</v>
      </c>
      <c r="L39">
        <v>5.3440000000000003</v>
      </c>
      <c r="M39">
        <v>0.27500000000000002</v>
      </c>
    </row>
    <row r="40" spans="1:13">
      <c r="A40" t="s">
        <v>51</v>
      </c>
      <c r="B40" t="s">
        <v>14</v>
      </c>
      <c r="C40" s="1">
        <v>41067</v>
      </c>
      <c r="D40" s="2">
        <v>0.79791666666666661</v>
      </c>
      <c r="E40">
        <v>79.59</v>
      </c>
      <c r="F40">
        <v>1.99</v>
      </c>
      <c r="G40">
        <v>1.113</v>
      </c>
      <c r="H40">
        <v>1.79</v>
      </c>
      <c r="I40">
        <v>0.53</v>
      </c>
      <c r="J40">
        <v>40</v>
      </c>
      <c r="K40">
        <v>230</v>
      </c>
      <c r="L40">
        <v>3.726</v>
      </c>
      <c r="M40">
        <v>0.16200000000000001</v>
      </c>
    </row>
    <row r="41" spans="1:13">
      <c r="A41" t="s">
        <v>52</v>
      </c>
      <c r="B41" t="s">
        <v>14</v>
      </c>
      <c r="C41" s="1">
        <v>41067</v>
      </c>
      <c r="D41" s="2">
        <v>0.79861111111111116</v>
      </c>
      <c r="E41">
        <v>448.85</v>
      </c>
      <c r="F41">
        <v>11.221</v>
      </c>
      <c r="G41">
        <v>5.9420000000000002</v>
      </c>
      <c r="H41">
        <v>1.89</v>
      </c>
      <c r="I41">
        <v>1.34</v>
      </c>
      <c r="J41">
        <v>40</v>
      </c>
      <c r="K41">
        <v>230</v>
      </c>
      <c r="L41">
        <v>8.375</v>
      </c>
      <c r="M41">
        <v>0.62</v>
      </c>
    </row>
    <row r="42" spans="1:13">
      <c r="A42" t="s">
        <v>53</v>
      </c>
      <c r="B42" t="s">
        <v>14</v>
      </c>
      <c r="C42" s="1">
        <v>41067</v>
      </c>
      <c r="D42" s="2">
        <v>0.79861111111111116</v>
      </c>
      <c r="E42">
        <v>179.6</v>
      </c>
      <c r="F42">
        <v>4.49</v>
      </c>
      <c r="G42">
        <v>2.355</v>
      </c>
      <c r="H42">
        <v>1.91</v>
      </c>
      <c r="I42">
        <v>0.75</v>
      </c>
      <c r="J42">
        <v>40</v>
      </c>
      <c r="K42">
        <v>230</v>
      </c>
      <c r="L42">
        <v>5.9889999999999999</v>
      </c>
      <c r="M42">
        <v>0.23499999999999999</v>
      </c>
    </row>
    <row r="43" spans="1:13">
      <c r="A43" t="s">
        <v>54</v>
      </c>
      <c r="B43" t="s">
        <v>14</v>
      </c>
      <c r="C43" s="1">
        <v>41067</v>
      </c>
      <c r="D43" s="2">
        <v>0.7993055555555556</v>
      </c>
      <c r="E43">
        <v>338.47</v>
      </c>
      <c r="F43">
        <v>8.4619999999999997</v>
      </c>
      <c r="G43">
        <v>4.3979999999999997</v>
      </c>
      <c r="H43">
        <v>1.92</v>
      </c>
      <c r="I43">
        <v>0.69</v>
      </c>
      <c r="J43">
        <v>40</v>
      </c>
      <c r="K43">
        <v>230</v>
      </c>
      <c r="L43">
        <v>12.182</v>
      </c>
      <c r="M43">
        <v>0.35499999999999998</v>
      </c>
    </row>
    <row r="44" spans="1:13">
      <c r="A44" t="s">
        <v>55</v>
      </c>
      <c r="B44" t="s">
        <v>14</v>
      </c>
      <c r="C44" s="1">
        <v>41067</v>
      </c>
      <c r="D44" s="2">
        <v>0.79999999999999993</v>
      </c>
      <c r="E44">
        <v>961.69</v>
      </c>
      <c r="F44">
        <v>24.042000000000002</v>
      </c>
      <c r="G44">
        <v>11.9</v>
      </c>
      <c r="H44">
        <v>2.02</v>
      </c>
      <c r="I44">
        <v>1.35</v>
      </c>
      <c r="J44">
        <v>40</v>
      </c>
      <c r="K44">
        <v>230</v>
      </c>
      <c r="L44">
        <v>17.806000000000001</v>
      </c>
      <c r="M44">
        <v>1.1719999999999999</v>
      </c>
    </row>
    <row r="45" spans="1:13">
      <c r="A45" t="s">
        <v>39</v>
      </c>
      <c r="B45" t="s">
        <v>14</v>
      </c>
      <c r="C45" s="1">
        <v>41067</v>
      </c>
      <c r="D45" s="2">
        <v>0.80138888888888893</v>
      </c>
      <c r="E45">
        <v>16.3</v>
      </c>
      <c r="F45">
        <v>0.40699999999999997</v>
      </c>
      <c r="G45">
        <v>0.23400000000000001</v>
      </c>
      <c r="H45">
        <v>1.74</v>
      </c>
      <c r="I45">
        <v>0.12</v>
      </c>
      <c r="J45">
        <v>40</v>
      </c>
      <c r="K45">
        <v>230</v>
      </c>
      <c r="L45">
        <v>3.4910000000000001</v>
      </c>
      <c r="M45">
        <v>6.6000000000000003E-2</v>
      </c>
    </row>
    <row r="46" spans="1:13">
      <c r="A46" t="s">
        <v>51</v>
      </c>
      <c r="B46" t="s">
        <v>14</v>
      </c>
      <c r="C46" s="1">
        <v>41067</v>
      </c>
      <c r="D46" s="2">
        <v>0.8027777777777777</v>
      </c>
      <c r="E46">
        <v>78.75</v>
      </c>
      <c r="F46">
        <v>1.9690000000000001</v>
      </c>
      <c r="G46">
        <v>1.079</v>
      </c>
      <c r="H46">
        <v>1.83</v>
      </c>
      <c r="I46">
        <v>0.53</v>
      </c>
      <c r="J46">
        <v>40</v>
      </c>
      <c r="K46">
        <v>230</v>
      </c>
      <c r="L46">
        <v>3.7269999999999999</v>
      </c>
      <c r="M46">
        <v>0.155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50"/>
  <sheetViews>
    <sheetView workbookViewId="0">
      <selection activeCell="C5" sqref="C5:C50"/>
    </sheetView>
  </sheetViews>
  <sheetFormatPr baseColWidth="10" defaultColWidth="8.83203125" defaultRowHeight="15"/>
  <cols>
    <col min="1" max="1" width="12.83203125" customWidth="1"/>
    <col min="2" max="2" width="13.33203125" customWidth="1"/>
    <col min="3" max="3" width="14.33203125" customWidth="1"/>
    <col min="4" max="4" width="17.1640625" customWidth="1"/>
    <col min="5" max="5" width="18.5" customWidth="1"/>
  </cols>
  <sheetData>
    <row r="1" spans="1:5">
      <c r="A1" t="s">
        <v>56</v>
      </c>
    </row>
    <row r="3" spans="1:5">
      <c r="A3" t="s">
        <v>57</v>
      </c>
    </row>
    <row r="5" spans="1:5">
      <c r="A5" s="3" t="s">
        <v>0</v>
      </c>
      <c r="B5" s="3" t="s">
        <v>4</v>
      </c>
      <c r="C5" s="3" t="s">
        <v>58</v>
      </c>
      <c r="D5" s="3" t="s">
        <v>59</v>
      </c>
      <c r="E5" s="3" t="s">
        <v>60</v>
      </c>
    </row>
    <row r="6" spans="1:5">
      <c r="A6" t="s">
        <v>13</v>
      </c>
      <c r="B6">
        <v>98.66</v>
      </c>
      <c r="C6" s="4">
        <f>B6/1000</f>
        <v>9.8659999999999998E-2</v>
      </c>
      <c r="D6" s="4">
        <f>1/C6</f>
        <v>10.135819987837015</v>
      </c>
      <c r="E6">
        <f>1000*C6</f>
        <v>98.66</v>
      </c>
    </row>
    <row r="7" spans="1:5">
      <c r="A7" t="s">
        <v>15</v>
      </c>
      <c r="B7">
        <v>615.19000000000005</v>
      </c>
      <c r="C7" s="4">
        <f t="shared" ref="C7:C50" si="0">B7/1000</f>
        <v>0.61519000000000001</v>
      </c>
      <c r="D7" s="4">
        <f t="shared" ref="D7:D50" si="1">1/C7</f>
        <v>1.6255140688242657</v>
      </c>
      <c r="E7">
        <f t="shared" ref="E7:E50" si="2">1000*C7</f>
        <v>615.19000000000005</v>
      </c>
    </row>
    <row r="8" spans="1:5">
      <c r="A8" t="s">
        <v>16</v>
      </c>
      <c r="B8">
        <v>671.37</v>
      </c>
      <c r="C8" s="4">
        <f t="shared" si="0"/>
        <v>0.67137000000000002</v>
      </c>
      <c r="D8" s="4">
        <f t="shared" si="1"/>
        <v>1.489491636504461</v>
      </c>
      <c r="E8">
        <f t="shared" si="2"/>
        <v>671.37</v>
      </c>
    </row>
    <row r="9" spans="1:5">
      <c r="A9" t="s">
        <v>17</v>
      </c>
      <c r="B9">
        <v>1827.4</v>
      </c>
      <c r="C9" s="4">
        <f t="shared" si="0"/>
        <v>1.8274000000000001</v>
      </c>
      <c r="D9" s="4">
        <f t="shared" si="1"/>
        <v>0.5472255663784612</v>
      </c>
      <c r="E9">
        <f t="shared" si="2"/>
        <v>1827.4</v>
      </c>
    </row>
    <row r="10" spans="1:5">
      <c r="A10" t="s">
        <v>18</v>
      </c>
      <c r="B10">
        <v>2339.11</v>
      </c>
      <c r="C10" s="4">
        <f t="shared" si="0"/>
        <v>2.3391100000000002</v>
      </c>
      <c r="D10" s="4">
        <f t="shared" si="1"/>
        <v>0.42751302845954225</v>
      </c>
      <c r="E10">
        <f t="shared" si="2"/>
        <v>2339.11</v>
      </c>
    </row>
    <row r="11" spans="1:5">
      <c r="A11" t="s">
        <v>19</v>
      </c>
      <c r="B11">
        <v>440.92</v>
      </c>
      <c r="C11" s="4">
        <f t="shared" si="0"/>
        <v>0.44092000000000003</v>
      </c>
      <c r="D11" s="4">
        <f t="shared" si="1"/>
        <v>2.2679851220175995</v>
      </c>
      <c r="E11">
        <f t="shared" si="2"/>
        <v>440.92</v>
      </c>
    </row>
    <row r="12" spans="1:5">
      <c r="A12" t="s">
        <v>20</v>
      </c>
      <c r="B12">
        <v>291.45</v>
      </c>
      <c r="C12" s="4">
        <f t="shared" si="0"/>
        <v>0.29144999999999999</v>
      </c>
      <c r="D12" s="4">
        <f t="shared" si="1"/>
        <v>3.4311202607651401</v>
      </c>
      <c r="E12">
        <f t="shared" si="2"/>
        <v>291.45</v>
      </c>
    </row>
    <row r="13" spans="1:5">
      <c r="A13" t="s">
        <v>21</v>
      </c>
      <c r="B13">
        <v>225.55</v>
      </c>
      <c r="C13" s="4">
        <f t="shared" si="0"/>
        <v>0.22555</v>
      </c>
      <c r="D13" s="4">
        <f t="shared" si="1"/>
        <v>4.4336067390822436</v>
      </c>
      <c r="E13">
        <f t="shared" si="2"/>
        <v>225.55</v>
      </c>
    </row>
    <row r="14" spans="1:5">
      <c r="A14" t="s">
        <v>22</v>
      </c>
      <c r="B14">
        <v>416.65</v>
      </c>
      <c r="C14" s="4">
        <f t="shared" si="0"/>
        <v>0.41664999999999996</v>
      </c>
      <c r="D14" s="4">
        <f t="shared" si="1"/>
        <v>2.400096003840154</v>
      </c>
      <c r="E14">
        <f t="shared" si="2"/>
        <v>416.65</v>
      </c>
    </row>
    <row r="15" spans="1:5">
      <c r="A15" t="s">
        <v>23</v>
      </c>
      <c r="B15">
        <v>744.8</v>
      </c>
      <c r="C15" s="4">
        <f t="shared" si="0"/>
        <v>0.74479999999999991</v>
      </c>
      <c r="D15" s="4">
        <f t="shared" si="1"/>
        <v>1.3426423200859292</v>
      </c>
      <c r="E15">
        <f t="shared" si="2"/>
        <v>744.8</v>
      </c>
    </row>
    <row r="16" spans="1:5">
      <c r="A16" t="s">
        <v>24</v>
      </c>
      <c r="B16">
        <v>1933.02</v>
      </c>
      <c r="C16" s="4">
        <f t="shared" si="0"/>
        <v>1.93302</v>
      </c>
      <c r="D16" s="4">
        <f t="shared" si="1"/>
        <v>0.51732522167385753</v>
      </c>
      <c r="E16">
        <f t="shared" si="2"/>
        <v>1933.02</v>
      </c>
    </row>
    <row r="17" spans="1:5">
      <c r="A17" t="s">
        <v>25</v>
      </c>
      <c r="B17">
        <v>401.28</v>
      </c>
      <c r="C17" s="4">
        <f t="shared" si="0"/>
        <v>0.40127999999999997</v>
      </c>
      <c r="D17" s="4">
        <f t="shared" si="1"/>
        <v>2.492025518341308</v>
      </c>
      <c r="E17">
        <f t="shared" si="2"/>
        <v>401.28</v>
      </c>
    </row>
    <row r="18" spans="1:5">
      <c r="A18" t="s">
        <v>26</v>
      </c>
      <c r="B18">
        <v>1336.39</v>
      </c>
      <c r="C18" s="4">
        <f t="shared" si="0"/>
        <v>1.3363900000000002</v>
      </c>
      <c r="D18" s="4">
        <f t="shared" si="1"/>
        <v>0.74828455765158364</v>
      </c>
      <c r="E18">
        <f t="shared" si="2"/>
        <v>1336.39</v>
      </c>
    </row>
    <row r="19" spans="1:5">
      <c r="A19" t="s">
        <v>27</v>
      </c>
      <c r="B19">
        <v>396.63</v>
      </c>
      <c r="C19" s="4">
        <f t="shared" si="0"/>
        <v>0.39662999999999998</v>
      </c>
      <c r="D19" s="4">
        <f t="shared" si="1"/>
        <v>2.5212414592945569</v>
      </c>
      <c r="E19">
        <f t="shared" si="2"/>
        <v>396.63</v>
      </c>
    </row>
    <row r="20" spans="1:5">
      <c r="A20" t="s">
        <v>28</v>
      </c>
      <c r="B20">
        <v>1543.77</v>
      </c>
      <c r="C20" s="4">
        <f t="shared" si="0"/>
        <v>1.5437700000000001</v>
      </c>
      <c r="D20" s="4">
        <f t="shared" si="1"/>
        <v>0.64776488725652137</v>
      </c>
      <c r="E20">
        <f t="shared" si="2"/>
        <v>1543.77</v>
      </c>
    </row>
    <row r="21" spans="1:5">
      <c r="A21" t="s">
        <v>29</v>
      </c>
      <c r="B21">
        <v>250.15</v>
      </c>
      <c r="C21" s="4">
        <f t="shared" si="0"/>
        <v>0.25014999999999998</v>
      </c>
      <c r="D21" s="4">
        <f t="shared" si="1"/>
        <v>3.9976014391365182</v>
      </c>
      <c r="E21">
        <f t="shared" si="2"/>
        <v>250.14999999999998</v>
      </c>
    </row>
    <row r="22" spans="1:5">
      <c r="A22" t="s">
        <v>30</v>
      </c>
      <c r="B22">
        <v>1349.29</v>
      </c>
      <c r="C22" s="4">
        <f t="shared" si="0"/>
        <v>1.3492899999999999</v>
      </c>
      <c r="D22" s="4">
        <f t="shared" si="1"/>
        <v>0.74113052049596462</v>
      </c>
      <c r="E22">
        <f t="shared" si="2"/>
        <v>1349.29</v>
      </c>
    </row>
    <row r="23" spans="1:5">
      <c r="A23" t="s">
        <v>31</v>
      </c>
      <c r="B23">
        <v>273.2</v>
      </c>
      <c r="C23" s="4">
        <f t="shared" si="0"/>
        <v>0.2732</v>
      </c>
      <c r="D23" s="4">
        <f t="shared" si="1"/>
        <v>3.6603221083455346</v>
      </c>
      <c r="E23">
        <f t="shared" si="2"/>
        <v>273.2</v>
      </c>
    </row>
    <row r="24" spans="1:5">
      <c r="A24" t="s">
        <v>32</v>
      </c>
      <c r="B24">
        <v>860.32</v>
      </c>
      <c r="C24" s="4">
        <f t="shared" si="0"/>
        <v>0.86032000000000008</v>
      </c>
      <c r="D24" s="4">
        <f t="shared" si="1"/>
        <v>1.1623581923005393</v>
      </c>
      <c r="E24">
        <f t="shared" si="2"/>
        <v>860.32</v>
      </c>
    </row>
    <row r="25" spans="1:5">
      <c r="A25" t="s">
        <v>33</v>
      </c>
      <c r="B25">
        <v>970.66</v>
      </c>
      <c r="C25" s="4">
        <f t="shared" si="0"/>
        <v>0.97065999999999997</v>
      </c>
      <c r="D25" s="4">
        <f t="shared" si="1"/>
        <v>1.0302268559536811</v>
      </c>
      <c r="E25">
        <f t="shared" si="2"/>
        <v>970.66</v>
      </c>
    </row>
    <row r="26" spans="1:5">
      <c r="A26" t="s">
        <v>13</v>
      </c>
      <c r="B26">
        <v>97.7</v>
      </c>
      <c r="C26" s="4">
        <f t="shared" si="0"/>
        <v>9.7700000000000009E-2</v>
      </c>
      <c r="D26" s="4">
        <f t="shared" si="1"/>
        <v>10.235414534288637</v>
      </c>
      <c r="E26">
        <f t="shared" si="2"/>
        <v>97.7</v>
      </c>
    </row>
    <row r="27" spans="1:5">
      <c r="A27" t="s">
        <v>34</v>
      </c>
      <c r="B27">
        <v>440.62</v>
      </c>
      <c r="C27" s="4">
        <f t="shared" si="0"/>
        <v>0.44062000000000001</v>
      </c>
      <c r="D27" s="4">
        <f t="shared" si="1"/>
        <v>2.2695292996232581</v>
      </c>
      <c r="E27">
        <f t="shared" si="2"/>
        <v>440.62</v>
      </c>
    </row>
    <row r="28" spans="1:5">
      <c r="A28" t="s">
        <v>35</v>
      </c>
      <c r="B28">
        <v>307.98</v>
      </c>
      <c r="C28" s="4">
        <f t="shared" si="0"/>
        <v>0.30798000000000003</v>
      </c>
      <c r="D28" s="4">
        <f t="shared" si="1"/>
        <v>3.24696408857718</v>
      </c>
      <c r="E28">
        <f t="shared" si="2"/>
        <v>307.98</v>
      </c>
    </row>
    <row r="29" spans="1:5">
      <c r="A29" t="s">
        <v>36</v>
      </c>
      <c r="B29">
        <v>309.08</v>
      </c>
      <c r="C29" s="4">
        <f t="shared" si="0"/>
        <v>0.30907999999999997</v>
      </c>
      <c r="D29" s="4">
        <f t="shared" si="1"/>
        <v>3.2354083085285366</v>
      </c>
      <c r="E29">
        <f t="shared" si="2"/>
        <v>309.08</v>
      </c>
    </row>
    <row r="30" spans="1:5">
      <c r="A30" t="s">
        <v>37</v>
      </c>
      <c r="B30">
        <v>359.44</v>
      </c>
      <c r="C30" s="4">
        <f t="shared" si="0"/>
        <v>0.35943999999999998</v>
      </c>
      <c r="D30" s="4">
        <f t="shared" si="1"/>
        <v>2.7821054974404631</v>
      </c>
      <c r="E30">
        <f t="shared" si="2"/>
        <v>359.44</v>
      </c>
    </row>
    <row r="31" spans="1:5">
      <c r="A31" t="s">
        <v>38</v>
      </c>
      <c r="B31">
        <v>329.66</v>
      </c>
      <c r="C31" s="4">
        <f t="shared" si="0"/>
        <v>0.32966000000000001</v>
      </c>
      <c r="D31" s="4">
        <f t="shared" si="1"/>
        <v>3.0334283807559301</v>
      </c>
      <c r="E31">
        <f t="shared" si="2"/>
        <v>329.66</v>
      </c>
    </row>
    <row r="32" spans="1:5">
      <c r="A32" t="s">
        <v>39</v>
      </c>
      <c r="B32">
        <v>15.33</v>
      </c>
      <c r="C32" s="4">
        <f t="shared" si="0"/>
        <v>1.533E-2</v>
      </c>
      <c r="D32" s="4">
        <f t="shared" si="1"/>
        <v>65.231572080887148</v>
      </c>
      <c r="E32">
        <f t="shared" si="2"/>
        <v>15.33</v>
      </c>
    </row>
    <row r="33" spans="1:5">
      <c r="A33" t="s">
        <v>40</v>
      </c>
      <c r="B33">
        <v>1074.05</v>
      </c>
      <c r="C33" s="4">
        <f t="shared" si="0"/>
        <v>1.0740499999999999</v>
      </c>
      <c r="D33" s="4">
        <f t="shared" si="1"/>
        <v>0.93105535124063132</v>
      </c>
      <c r="E33">
        <f t="shared" si="2"/>
        <v>1074.05</v>
      </c>
    </row>
    <row r="34" spans="1:5">
      <c r="A34" t="s">
        <v>41</v>
      </c>
      <c r="B34">
        <v>278.81</v>
      </c>
      <c r="C34" s="4">
        <f t="shared" si="0"/>
        <v>0.27881</v>
      </c>
      <c r="D34" s="4">
        <f t="shared" si="1"/>
        <v>3.5866719271188265</v>
      </c>
      <c r="E34">
        <f t="shared" si="2"/>
        <v>278.81</v>
      </c>
    </row>
    <row r="35" spans="1:5">
      <c r="A35" t="s">
        <v>42</v>
      </c>
      <c r="B35">
        <v>871.94</v>
      </c>
      <c r="C35" s="4">
        <f t="shared" si="0"/>
        <v>0.87194000000000005</v>
      </c>
      <c r="D35" s="4">
        <f t="shared" si="1"/>
        <v>1.1468679037548455</v>
      </c>
      <c r="E35">
        <f t="shared" si="2"/>
        <v>871.94</v>
      </c>
    </row>
    <row r="36" spans="1:5">
      <c r="A36" t="s">
        <v>43</v>
      </c>
      <c r="B36">
        <v>264.73</v>
      </c>
      <c r="C36" s="4">
        <f t="shared" si="0"/>
        <v>0.26473000000000002</v>
      </c>
      <c r="D36" s="4">
        <f t="shared" si="1"/>
        <v>3.7774336116042759</v>
      </c>
      <c r="E36">
        <f t="shared" si="2"/>
        <v>264.73</v>
      </c>
    </row>
    <row r="37" spans="1:5">
      <c r="A37" t="s">
        <v>44</v>
      </c>
      <c r="B37">
        <v>211.34</v>
      </c>
      <c r="C37" s="4">
        <f t="shared" si="0"/>
        <v>0.21134</v>
      </c>
      <c r="D37" s="4">
        <f t="shared" si="1"/>
        <v>4.731711933377496</v>
      </c>
      <c r="E37">
        <f t="shared" si="2"/>
        <v>211.34</v>
      </c>
    </row>
    <row r="38" spans="1:5">
      <c r="A38" t="s">
        <v>45</v>
      </c>
      <c r="B38">
        <v>165.32</v>
      </c>
      <c r="C38" s="4">
        <f t="shared" si="0"/>
        <v>0.16531999999999999</v>
      </c>
      <c r="D38" s="4">
        <f t="shared" si="1"/>
        <v>6.0488749092668765</v>
      </c>
      <c r="E38">
        <f t="shared" si="2"/>
        <v>165.32</v>
      </c>
    </row>
    <row r="39" spans="1:5">
      <c r="A39" t="s">
        <v>46</v>
      </c>
      <c r="B39">
        <v>255.41</v>
      </c>
      <c r="C39" s="4">
        <f t="shared" si="0"/>
        <v>0.25540999999999997</v>
      </c>
      <c r="D39" s="4">
        <f t="shared" si="1"/>
        <v>3.915273481852708</v>
      </c>
      <c r="E39">
        <f t="shared" si="2"/>
        <v>255.40999999999997</v>
      </c>
    </row>
    <row r="40" spans="1:5">
      <c r="A40" t="s">
        <v>47</v>
      </c>
      <c r="B40">
        <v>234.95</v>
      </c>
      <c r="C40" s="4">
        <f t="shared" si="0"/>
        <v>0.23494999999999999</v>
      </c>
      <c r="D40" s="4">
        <f t="shared" si="1"/>
        <v>4.256224728665674</v>
      </c>
      <c r="E40">
        <f t="shared" si="2"/>
        <v>234.95</v>
      </c>
    </row>
    <row r="41" spans="1:5">
      <c r="A41" t="s">
        <v>48</v>
      </c>
      <c r="B41">
        <v>197.76</v>
      </c>
      <c r="C41" s="4">
        <f t="shared" si="0"/>
        <v>0.19775999999999999</v>
      </c>
      <c r="D41" s="4">
        <f t="shared" si="1"/>
        <v>5.0566343042071198</v>
      </c>
      <c r="E41">
        <f t="shared" si="2"/>
        <v>197.76</v>
      </c>
    </row>
    <row r="42" spans="1:5">
      <c r="A42" t="s">
        <v>49</v>
      </c>
      <c r="B42">
        <v>258.54000000000002</v>
      </c>
      <c r="C42" s="4">
        <f t="shared" si="0"/>
        <v>0.25854000000000005</v>
      </c>
      <c r="D42" s="4">
        <f t="shared" si="1"/>
        <v>3.8678734431809385</v>
      </c>
      <c r="E42">
        <f t="shared" si="2"/>
        <v>258.54000000000002</v>
      </c>
    </row>
    <row r="43" spans="1:5">
      <c r="A43" t="s">
        <v>50</v>
      </c>
      <c r="B43">
        <v>149.22999999999999</v>
      </c>
      <c r="C43" s="4">
        <f t="shared" si="0"/>
        <v>0.14923</v>
      </c>
      <c r="D43" s="4">
        <f t="shared" si="1"/>
        <v>6.7010654694096363</v>
      </c>
      <c r="E43">
        <f t="shared" si="2"/>
        <v>149.22999999999999</v>
      </c>
    </row>
    <row r="44" spans="1:5">
      <c r="A44" t="s">
        <v>51</v>
      </c>
      <c r="B44">
        <v>79.59</v>
      </c>
      <c r="C44" s="4">
        <f t="shared" si="0"/>
        <v>7.9590000000000008E-2</v>
      </c>
      <c r="D44" s="4">
        <f t="shared" si="1"/>
        <v>12.564392511622062</v>
      </c>
      <c r="E44">
        <f t="shared" si="2"/>
        <v>79.59</v>
      </c>
    </row>
    <row r="45" spans="1:5">
      <c r="A45" t="s">
        <v>52</v>
      </c>
      <c r="B45">
        <v>448.85</v>
      </c>
      <c r="C45" s="4">
        <f t="shared" si="0"/>
        <v>0.44885000000000003</v>
      </c>
      <c r="D45" s="4">
        <f t="shared" si="1"/>
        <v>2.2279157847833351</v>
      </c>
      <c r="E45">
        <f t="shared" si="2"/>
        <v>448.85</v>
      </c>
    </row>
    <row r="46" spans="1:5">
      <c r="A46" t="s">
        <v>53</v>
      </c>
      <c r="B46">
        <v>179.6</v>
      </c>
      <c r="C46" s="4">
        <f t="shared" si="0"/>
        <v>0.17959999999999998</v>
      </c>
      <c r="D46" s="4">
        <f t="shared" si="1"/>
        <v>5.56792873051225</v>
      </c>
      <c r="E46">
        <f t="shared" si="2"/>
        <v>179.6</v>
      </c>
    </row>
    <row r="47" spans="1:5">
      <c r="A47" t="s">
        <v>54</v>
      </c>
      <c r="B47">
        <v>338.47</v>
      </c>
      <c r="C47" s="4">
        <f t="shared" si="0"/>
        <v>0.33847000000000005</v>
      </c>
      <c r="D47" s="4">
        <f t="shared" si="1"/>
        <v>2.9544715927556351</v>
      </c>
      <c r="E47">
        <f t="shared" si="2"/>
        <v>338.47</v>
      </c>
    </row>
    <row r="48" spans="1:5">
      <c r="A48" t="s">
        <v>55</v>
      </c>
      <c r="B48">
        <v>961.69</v>
      </c>
      <c r="C48" s="4">
        <f t="shared" si="0"/>
        <v>0.96169000000000004</v>
      </c>
      <c r="D48" s="4">
        <f t="shared" si="1"/>
        <v>1.0398361218272001</v>
      </c>
      <c r="E48">
        <f t="shared" si="2"/>
        <v>961.69</v>
      </c>
    </row>
    <row r="49" spans="1:5">
      <c r="A49" t="s">
        <v>39</v>
      </c>
      <c r="B49">
        <v>16.3</v>
      </c>
      <c r="C49" s="4">
        <f t="shared" si="0"/>
        <v>1.6300000000000002E-2</v>
      </c>
      <c r="D49" s="4">
        <f t="shared" si="1"/>
        <v>61.349693251533736</v>
      </c>
      <c r="E49">
        <f t="shared" si="2"/>
        <v>16.3</v>
      </c>
    </row>
    <row r="50" spans="1:5">
      <c r="A50" t="s">
        <v>51</v>
      </c>
      <c r="B50">
        <v>78.75</v>
      </c>
      <c r="C50" s="4">
        <f t="shared" si="0"/>
        <v>7.8750000000000001E-2</v>
      </c>
      <c r="D50" s="4">
        <f t="shared" si="1"/>
        <v>12.698412698412698</v>
      </c>
      <c r="E50">
        <f t="shared" si="2"/>
        <v>78.75</v>
      </c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46"/>
  <sheetViews>
    <sheetView tabSelected="1" workbookViewId="0">
      <selection activeCell="L12" sqref="L12"/>
    </sheetView>
  </sheetViews>
  <sheetFormatPr baseColWidth="10" defaultColWidth="8.83203125" defaultRowHeight="15"/>
  <cols>
    <col min="1" max="1" width="12.33203125" style="5" customWidth="1"/>
    <col min="2" max="2" width="15.5" customWidth="1"/>
    <col min="3" max="3" width="12.6640625" customWidth="1"/>
    <col min="4" max="4" width="15.33203125" customWidth="1"/>
    <col min="5" max="5" width="16.83203125" customWidth="1"/>
    <col min="6" max="6" width="20" customWidth="1"/>
    <col min="9" max="9" width="27.6640625" customWidth="1"/>
    <col min="10" max="10" width="24.1640625" customWidth="1"/>
  </cols>
  <sheetData>
    <row r="1" spans="1:10">
      <c r="A1" s="5" t="s">
        <v>0</v>
      </c>
      <c r="B1" s="3" t="s">
        <v>4</v>
      </c>
      <c r="C1" s="3" t="s">
        <v>58</v>
      </c>
      <c r="D1" t="s">
        <v>61</v>
      </c>
      <c r="E1" t="s">
        <v>62</v>
      </c>
      <c r="F1" t="s">
        <v>63</v>
      </c>
      <c r="H1" s="10" t="s">
        <v>64</v>
      </c>
    </row>
    <row r="2" spans="1:10">
      <c r="A2" s="5" t="s">
        <v>13</v>
      </c>
      <c r="B2">
        <v>98.66</v>
      </c>
      <c r="C2" s="4">
        <f>B2/1000</f>
        <v>9.8659999999999998E-2</v>
      </c>
      <c r="D2" s="9">
        <f>44*C2</f>
        <v>4.3410399999999996</v>
      </c>
      <c r="E2" s="9">
        <f>5/C2</f>
        <v>50.679099939185079</v>
      </c>
      <c r="F2" s="9">
        <f>44-E2</f>
        <v>-6.6790999391850789</v>
      </c>
      <c r="H2" s="10" t="s">
        <v>65</v>
      </c>
      <c r="I2" s="10" t="s">
        <v>66</v>
      </c>
      <c r="J2" s="10" t="s">
        <v>67</v>
      </c>
    </row>
    <row r="3" spans="1:10">
      <c r="A3" s="5" t="s">
        <v>15</v>
      </c>
      <c r="B3">
        <v>615.19000000000005</v>
      </c>
      <c r="C3" s="4">
        <f t="shared" ref="C3:C46" si="0">B3/1000</f>
        <v>0.61519000000000001</v>
      </c>
      <c r="D3" s="4">
        <f t="shared" ref="D3:D46" si="1">44*C3</f>
        <v>27.068360000000002</v>
      </c>
      <c r="E3" s="4">
        <f t="shared" ref="E3:E46" si="2">5/C3</f>
        <v>8.1275703441213274</v>
      </c>
      <c r="F3" s="4">
        <f t="shared" ref="F3:F46" si="3">44-E3</f>
        <v>35.872429655878676</v>
      </c>
      <c r="H3" s="3" t="s">
        <v>34</v>
      </c>
      <c r="I3" s="11">
        <v>11.347646498116291</v>
      </c>
      <c r="J3" s="11">
        <v>32.652353501883709</v>
      </c>
    </row>
    <row r="4" spans="1:10">
      <c r="A4" s="5" t="s">
        <v>16</v>
      </c>
      <c r="B4">
        <v>671.37</v>
      </c>
      <c r="C4" s="4">
        <f t="shared" si="0"/>
        <v>0.67137000000000002</v>
      </c>
      <c r="D4" s="4">
        <f t="shared" si="1"/>
        <v>29.540280000000003</v>
      </c>
      <c r="E4" s="4">
        <f t="shared" si="2"/>
        <v>7.447458182522305</v>
      </c>
      <c r="F4" s="4">
        <f t="shared" si="3"/>
        <v>36.552541817477696</v>
      </c>
      <c r="H4" s="3" t="s">
        <v>35</v>
      </c>
      <c r="I4" s="11">
        <v>16.234820442885901</v>
      </c>
      <c r="J4" s="11">
        <v>27.765179557114099</v>
      </c>
    </row>
    <row r="5" spans="1:10">
      <c r="A5" s="5" t="s">
        <v>17</v>
      </c>
      <c r="B5">
        <v>1827.4</v>
      </c>
      <c r="C5" s="4">
        <f t="shared" si="0"/>
        <v>1.8274000000000001</v>
      </c>
      <c r="D5" s="4">
        <f t="shared" si="1"/>
        <v>80.405600000000007</v>
      </c>
      <c r="E5" s="4">
        <f t="shared" si="2"/>
        <v>2.7361278318923059</v>
      </c>
      <c r="F5" s="4">
        <f t="shared" si="3"/>
        <v>41.263872168107696</v>
      </c>
      <c r="H5" s="3" t="s">
        <v>36</v>
      </c>
      <c r="I5" s="11">
        <v>16.177041542642684</v>
      </c>
      <c r="J5" s="11">
        <v>27.822958457357316</v>
      </c>
    </row>
    <row r="6" spans="1:10">
      <c r="A6" s="5" t="s">
        <v>18</v>
      </c>
      <c r="B6">
        <v>2339.11</v>
      </c>
      <c r="C6" s="4">
        <f t="shared" si="0"/>
        <v>2.3391100000000002</v>
      </c>
      <c r="D6" s="4">
        <f t="shared" si="1"/>
        <v>102.92084000000001</v>
      </c>
      <c r="E6" s="4">
        <f t="shared" si="2"/>
        <v>2.1375651422977113</v>
      </c>
      <c r="F6" s="4">
        <f t="shared" si="3"/>
        <v>41.86243485770229</v>
      </c>
      <c r="H6" s="3" t="s">
        <v>37</v>
      </c>
      <c r="I6" s="11">
        <v>13.910527487202316</v>
      </c>
      <c r="J6" s="11">
        <v>30.089472512797684</v>
      </c>
    </row>
    <row r="7" spans="1:10">
      <c r="A7" s="5" t="s">
        <v>19</v>
      </c>
      <c r="B7">
        <v>440.92</v>
      </c>
      <c r="C7" s="4">
        <f t="shared" si="0"/>
        <v>0.44092000000000003</v>
      </c>
      <c r="D7" s="4">
        <f t="shared" si="1"/>
        <v>19.400480000000002</v>
      </c>
      <c r="E7" s="4">
        <f t="shared" si="2"/>
        <v>11.339925610087997</v>
      </c>
      <c r="F7" s="4">
        <f t="shared" si="3"/>
        <v>32.660074389912005</v>
      </c>
      <c r="H7" s="3" t="s">
        <v>38</v>
      </c>
      <c r="I7" s="11">
        <v>15.167141903779651</v>
      </c>
      <c r="J7" s="11">
        <v>28.832858096220349</v>
      </c>
    </row>
    <row r="8" spans="1:10">
      <c r="A8" s="5" t="s">
        <v>20</v>
      </c>
      <c r="B8">
        <v>291.45</v>
      </c>
      <c r="C8" s="4">
        <f t="shared" si="0"/>
        <v>0.29144999999999999</v>
      </c>
      <c r="D8" s="4">
        <f t="shared" si="1"/>
        <v>12.823799999999999</v>
      </c>
      <c r="E8" s="4">
        <f t="shared" si="2"/>
        <v>17.155601303825701</v>
      </c>
      <c r="F8" s="4">
        <f t="shared" si="3"/>
        <v>26.844398696174299</v>
      </c>
      <c r="H8" s="3" t="s">
        <v>39</v>
      </c>
      <c r="I8" s="11">
        <v>44</v>
      </c>
      <c r="J8" s="11">
        <v>0</v>
      </c>
    </row>
    <row r="9" spans="1:10">
      <c r="A9" s="5" t="s">
        <v>21</v>
      </c>
      <c r="B9">
        <v>225.55</v>
      </c>
      <c r="C9" s="4">
        <f t="shared" si="0"/>
        <v>0.22555</v>
      </c>
      <c r="D9" s="4">
        <f t="shared" si="1"/>
        <v>9.9242000000000008</v>
      </c>
      <c r="E9" s="4">
        <f t="shared" si="2"/>
        <v>22.168033695411218</v>
      </c>
      <c r="F9" s="4">
        <f t="shared" si="3"/>
        <v>21.831966304588782</v>
      </c>
      <c r="H9" s="3" t="s">
        <v>40</v>
      </c>
      <c r="I9" s="11">
        <v>4.6552767562031567</v>
      </c>
      <c r="J9" s="11">
        <v>39.344723243796842</v>
      </c>
    </row>
    <row r="10" spans="1:10">
      <c r="A10" s="5" t="s">
        <v>22</v>
      </c>
      <c r="B10">
        <v>416.65</v>
      </c>
      <c r="C10" s="4">
        <f t="shared" si="0"/>
        <v>0.41664999999999996</v>
      </c>
      <c r="D10" s="4">
        <f t="shared" si="1"/>
        <v>18.332599999999999</v>
      </c>
      <c r="E10" s="4">
        <f t="shared" si="2"/>
        <v>12.000480019200769</v>
      </c>
      <c r="F10" s="4">
        <f t="shared" si="3"/>
        <v>31.999519980799231</v>
      </c>
      <c r="H10" s="3" t="s">
        <v>41</v>
      </c>
      <c r="I10" s="11">
        <v>17.933359635594133</v>
      </c>
      <c r="J10" s="11">
        <v>26.066640364405867</v>
      </c>
    </row>
    <row r="11" spans="1:10">
      <c r="A11" s="5" t="s">
        <v>23</v>
      </c>
      <c r="B11">
        <v>744.8</v>
      </c>
      <c r="C11" s="4">
        <f t="shared" si="0"/>
        <v>0.74479999999999991</v>
      </c>
      <c r="D11" s="4">
        <f t="shared" si="1"/>
        <v>32.771199999999993</v>
      </c>
      <c r="E11" s="4">
        <f t="shared" si="2"/>
        <v>6.7132116004296467</v>
      </c>
      <c r="F11" s="4">
        <f t="shared" si="3"/>
        <v>37.286788399570355</v>
      </c>
      <c r="H11" s="3" t="s">
        <v>42</v>
      </c>
      <c r="I11" s="11">
        <v>5.7343395187742274</v>
      </c>
      <c r="J11" s="11">
        <v>38.265660481225773</v>
      </c>
    </row>
    <row r="12" spans="1:10">
      <c r="A12" s="5" t="s">
        <v>24</v>
      </c>
      <c r="B12">
        <v>1933.02</v>
      </c>
      <c r="C12" s="4">
        <f t="shared" si="0"/>
        <v>1.93302</v>
      </c>
      <c r="D12" s="4">
        <f t="shared" si="1"/>
        <v>85.052880000000002</v>
      </c>
      <c r="E12" s="4">
        <f t="shared" si="2"/>
        <v>2.5866261083692876</v>
      </c>
      <c r="F12" s="4">
        <f t="shared" si="3"/>
        <v>41.413373891630712</v>
      </c>
      <c r="H12" s="3" t="s">
        <v>43</v>
      </c>
      <c r="I12" s="11">
        <v>18.887168058021381</v>
      </c>
      <c r="J12" s="11">
        <v>25.112831941978619</v>
      </c>
    </row>
    <row r="13" spans="1:10">
      <c r="A13" s="5" t="s">
        <v>25</v>
      </c>
      <c r="B13">
        <v>401.28</v>
      </c>
      <c r="C13" s="4">
        <f t="shared" si="0"/>
        <v>0.40127999999999997</v>
      </c>
      <c r="D13" s="4">
        <f t="shared" si="1"/>
        <v>17.656319999999997</v>
      </c>
      <c r="E13" s="4">
        <f t="shared" si="2"/>
        <v>12.46012759170654</v>
      </c>
      <c r="F13" s="4">
        <f t="shared" si="3"/>
        <v>31.539872408293462</v>
      </c>
      <c r="H13" s="3" t="s">
        <v>44</v>
      </c>
      <c r="I13" s="11">
        <v>23.658559666887481</v>
      </c>
      <c r="J13" s="11">
        <v>20.341440333112519</v>
      </c>
    </row>
    <row r="14" spans="1:10">
      <c r="A14" s="5" t="s">
        <v>26</v>
      </c>
      <c r="B14">
        <v>1336.39</v>
      </c>
      <c r="C14" s="4">
        <f t="shared" si="0"/>
        <v>1.3363900000000002</v>
      </c>
      <c r="D14" s="4">
        <f t="shared" si="1"/>
        <v>58.80116000000001</v>
      </c>
      <c r="E14" s="4">
        <f t="shared" si="2"/>
        <v>3.7414227882579181</v>
      </c>
      <c r="F14" s="4">
        <f t="shared" si="3"/>
        <v>40.258577211742079</v>
      </c>
      <c r="H14" s="3" t="s">
        <v>45</v>
      </c>
      <c r="I14" s="11">
        <v>30.244374546334384</v>
      </c>
      <c r="J14" s="11">
        <v>13.755625453665616</v>
      </c>
    </row>
    <row r="15" spans="1:10">
      <c r="A15" s="5" t="s">
        <v>27</v>
      </c>
      <c r="B15">
        <v>396.63</v>
      </c>
      <c r="C15" s="4">
        <f t="shared" si="0"/>
        <v>0.39662999999999998</v>
      </c>
      <c r="D15" s="4">
        <f t="shared" si="1"/>
        <v>17.451719999999998</v>
      </c>
      <c r="E15" s="4">
        <f t="shared" si="2"/>
        <v>12.606207296472784</v>
      </c>
      <c r="F15" s="4">
        <f t="shared" si="3"/>
        <v>31.393792703527218</v>
      </c>
      <c r="H15" s="3" t="s">
        <v>46</v>
      </c>
      <c r="I15" s="11">
        <v>19.57636740926354</v>
      </c>
      <c r="J15" s="11">
        <v>24.42363259073646</v>
      </c>
    </row>
    <row r="16" spans="1:10">
      <c r="A16" s="5" t="s">
        <v>28</v>
      </c>
      <c r="B16">
        <v>1543.77</v>
      </c>
      <c r="C16" s="4">
        <f t="shared" si="0"/>
        <v>1.5437700000000001</v>
      </c>
      <c r="D16" s="4">
        <f t="shared" si="1"/>
        <v>67.925880000000006</v>
      </c>
      <c r="E16" s="4">
        <f t="shared" si="2"/>
        <v>3.2388244362826066</v>
      </c>
      <c r="F16" s="4">
        <f t="shared" si="3"/>
        <v>40.761175563717394</v>
      </c>
      <c r="H16" s="3" t="s">
        <v>47</v>
      </c>
      <c r="I16" s="11">
        <v>21.281123643328367</v>
      </c>
      <c r="J16" s="11">
        <v>22.718876356671633</v>
      </c>
    </row>
    <row r="17" spans="1:10">
      <c r="A17" s="5" t="s">
        <v>29</v>
      </c>
      <c r="B17">
        <v>250.15</v>
      </c>
      <c r="C17" s="4">
        <f t="shared" si="0"/>
        <v>0.25014999999999998</v>
      </c>
      <c r="D17" s="4">
        <f t="shared" si="1"/>
        <v>11.006599999999999</v>
      </c>
      <c r="E17" s="4">
        <f t="shared" si="2"/>
        <v>19.988007195682592</v>
      </c>
      <c r="F17" s="4">
        <f t="shared" si="3"/>
        <v>24.011992804317408</v>
      </c>
      <c r="H17" s="3" t="s">
        <v>48</v>
      </c>
      <c r="I17" s="11">
        <v>25.283171521035598</v>
      </c>
      <c r="J17" s="11">
        <v>18.716828478964402</v>
      </c>
    </row>
    <row r="18" spans="1:10">
      <c r="A18" s="5" t="s">
        <v>30</v>
      </c>
      <c r="B18">
        <v>1349.29</v>
      </c>
      <c r="C18" s="4">
        <f t="shared" si="0"/>
        <v>1.3492899999999999</v>
      </c>
      <c r="D18" s="4">
        <f t="shared" si="1"/>
        <v>59.368759999999995</v>
      </c>
      <c r="E18" s="4">
        <f t="shared" si="2"/>
        <v>3.7056526024798231</v>
      </c>
      <c r="F18" s="4">
        <f t="shared" si="3"/>
        <v>40.294347397520177</v>
      </c>
      <c r="H18" s="3" t="s">
        <v>49</v>
      </c>
      <c r="I18" s="11">
        <v>19.339367215904691</v>
      </c>
      <c r="J18" s="11">
        <v>24.660632784095309</v>
      </c>
    </row>
    <row r="19" spans="1:10">
      <c r="A19" s="5" t="s">
        <v>31</v>
      </c>
      <c r="B19">
        <v>273.2</v>
      </c>
      <c r="C19" s="4">
        <f t="shared" si="0"/>
        <v>0.2732</v>
      </c>
      <c r="D19" s="4">
        <f t="shared" si="1"/>
        <v>12.020799999999999</v>
      </c>
      <c r="E19" s="4">
        <f t="shared" si="2"/>
        <v>18.301610541727673</v>
      </c>
      <c r="F19" s="4">
        <f t="shared" si="3"/>
        <v>25.698389458272327</v>
      </c>
      <c r="H19" s="3" t="s">
        <v>50</v>
      </c>
      <c r="I19" s="11">
        <v>33.50532734704818</v>
      </c>
      <c r="J19" s="11">
        <v>10.49467265295182</v>
      </c>
    </row>
    <row r="20" spans="1:10">
      <c r="A20" s="5" t="s">
        <v>32</v>
      </c>
      <c r="B20">
        <v>860.32</v>
      </c>
      <c r="C20" s="4">
        <f t="shared" si="0"/>
        <v>0.86032000000000008</v>
      </c>
      <c r="D20" s="4">
        <f t="shared" si="1"/>
        <v>37.854080000000003</v>
      </c>
      <c r="E20" s="4">
        <f t="shared" si="2"/>
        <v>5.8117909615026964</v>
      </c>
      <c r="F20" s="4">
        <f t="shared" si="3"/>
        <v>38.188209038497305</v>
      </c>
      <c r="H20" s="3" t="s">
        <v>51</v>
      </c>
      <c r="I20" s="11">
        <v>44</v>
      </c>
      <c r="J20" s="11">
        <v>0</v>
      </c>
    </row>
    <row r="21" spans="1:10">
      <c r="A21" s="5" t="s">
        <v>33</v>
      </c>
      <c r="B21">
        <v>970.66</v>
      </c>
      <c r="C21" s="4">
        <f t="shared" si="0"/>
        <v>0.97065999999999997</v>
      </c>
      <c r="D21" s="4">
        <f t="shared" si="1"/>
        <v>42.709040000000002</v>
      </c>
      <c r="E21" s="4">
        <f t="shared" si="2"/>
        <v>5.1511342797684048</v>
      </c>
      <c r="F21" s="4">
        <f t="shared" si="3"/>
        <v>38.848865720231593</v>
      </c>
      <c r="H21" s="3" t="s">
        <v>52</v>
      </c>
      <c r="I21" s="11">
        <v>11.139578923916675</v>
      </c>
      <c r="J21" s="11">
        <v>32.860421076083327</v>
      </c>
    </row>
    <row r="22" spans="1:10" s="7" customFormat="1">
      <c r="A22" s="6" t="s">
        <v>13</v>
      </c>
      <c r="B22" s="7">
        <v>97.7</v>
      </c>
      <c r="C22" s="8">
        <f t="shared" si="0"/>
        <v>9.7700000000000009E-2</v>
      </c>
      <c r="D22" s="8">
        <f t="shared" si="1"/>
        <v>4.2988</v>
      </c>
      <c r="E22" s="8">
        <f t="shared" si="2"/>
        <v>51.177072671443192</v>
      </c>
      <c r="F22" s="8">
        <f t="shared" si="3"/>
        <v>-7.1770726714431916</v>
      </c>
      <c r="H22" s="3" t="s">
        <v>53</v>
      </c>
      <c r="I22" s="11">
        <v>27.83964365256125</v>
      </c>
      <c r="J22" s="11">
        <v>16.16035634743875</v>
      </c>
    </row>
    <row r="23" spans="1:10">
      <c r="A23" s="5" t="s">
        <v>34</v>
      </c>
      <c r="B23">
        <v>440.62</v>
      </c>
      <c r="C23" s="4">
        <f t="shared" si="0"/>
        <v>0.44062000000000001</v>
      </c>
      <c r="D23" s="4">
        <f t="shared" si="1"/>
        <v>19.387280000000001</v>
      </c>
      <c r="E23" s="4">
        <f t="shared" si="2"/>
        <v>11.347646498116291</v>
      </c>
      <c r="F23" s="4">
        <f t="shared" si="3"/>
        <v>32.652353501883709</v>
      </c>
      <c r="H23" s="3" t="s">
        <v>54</v>
      </c>
      <c r="I23" s="11">
        <v>14.772357963778177</v>
      </c>
      <c r="J23" s="11">
        <v>29.227642036221823</v>
      </c>
    </row>
    <row r="24" spans="1:10">
      <c r="A24" s="5" t="s">
        <v>35</v>
      </c>
      <c r="B24">
        <v>307.98</v>
      </c>
      <c r="C24" s="4">
        <f t="shared" si="0"/>
        <v>0.30798000000000003</v>
      </c>
      <c r="D24" s="4">
        <f t="shared" si="1"/>
        <v>13.551120000000001</v>
      </c>
      <c r="E24" s="4">
        <f t="shared" si="2"/>
        <v>16.234820442885901</v>
      </c>
      <c r="F24" s="4">
        <f t="shared" si="3"/>
        <v>27.765179557114099</v>
      </c>
      <c r="H24" s="3" t="s">
        <v>55</v>
      </c>
      <c r="I24" s="11">
        <v>5.1991806091359996</v>
      </c>
      <c r="J24" s="11">
        <v>38.800819390864</v>
      </c>
    </row>
    <row r="25" spans="1:10">
      <c r="A25" s="5" t="s">
        <v>36</v>
      </c>
      <c r="B25">
        <v>309.08</v>
      </c>
      <c r="C25" s="4">
        <f t="shared" si="0"/>
        <v>0.30907999999999997</v>
      </c>
      <c r="D25" s="4">
        <f t="shared" si="1"/>
        <v>13.599519999999998</v>
      </c>
      <c r="E25" s="4">
        <f t="shared" si="2"/>
        <v>16.177041542642684</v>
      </c>
      <c r="F25" s="4">
        <f t="shared" si="3"/>
        <v>27.822958457357316</v>
      </c>
      <c r="H25" s="3" t="s">
        <v>16</v>
      </c>
      <c r="I25" s="11">
        <v>7.447458182522305</v>
      </c>
      <c r="J25" s="11">
        <v>36.552541817477696</v>
      </c>
    </row>
    <row r="26" spans="1:10">
      <c r="A26" s="5" t="s">
        <v>37</v>
      </c>
      <c r="B26">
        <v>359.44</v>
      </c>
      <c r="C26" s="4">
        <f t="shared" si="0"/>
        <v>0.35943999999999998</v>
      </c>
      <c r="D26" s="4">
        <f t="shared" si="1"/>
        <v>15.815359999999998</v>
      </c>
      <c r="E26" s="4">
        <f t="shared" si="2"/>
        <v>13.910527487202316</v>
      </c>
      <c r="F26" s="4">
        <f t="shared" si="3"/>
        <v>30.089472512797684</v>
      </c>
      <c r="H26" s="3" t="s">
        <v>17</v>
      </c>
      <c r="I26" s="11">
        <v>2.7361278318923059</v>
      </c>
      <c r="J26" s="11">
        <v>41.263872168107696</v>
      </c>
    </row>
    <row r="27" spans="1:10">
      <c r="A27" s="5" t="s">
        <v>38</v>
      </c>
      <c r="B27">
        <v>329.66</v>
      </c>
      <c r="C27" s="4">
        <f t="shared" si="0"/>
        <v>0.32966000000000001</v>
      </c>
      <c r="D27" s="4">
        <f t="shared" si="1"/>
        <v>14.505040000000001</v>
      </c>
      <c r="E27" s="4">
        <f t="shared" si="2"/>
        <v>15.167141903779651</v>
      </c>
      <c r="F27" s="4">
        <f t="shared" si="3"/>
        <v>28.832858096220349</v>
      </c>
      <c r="H27" s="3" t="s">
        <v>18</v>
      </c>
      <c r="I27" s="11">
        <v>2.1375651422977113</v>
      </c>
      <c r="J27" s="11">
        <v>41.86243485770229</v>
      </c>
    </row>
    <row r="28" spans="1:10">
      <c r="A28" s="5" t="s">
        <v>39</v>
      </c>
      <c r="B28">
        <v>15.33</v>
      </c>
      <c r="C28" s="4">
        <f t="shared" si="0"/>
        <v>1.533E-2</v>
      </c>
      <c r="D28" s="9">
        <f t="shared" si="1"/>
        <v>0.67452000000000001</v>
      </c>
      <c r="E28" s="9">
        <f t="shared" si="2"/>
        <v>326.15786040443572</v>
      </c>
      <c r="F28" s="9">
        <f t="shared" si="3"/>
        <v>-282.15786040443572</v>
      </c>
      <c r="H28" s="3" t="s">
        <v>19</v>
      </c>
      <c r="I28" s="11">
        <v>11.339925610087997</v>
      </c>
      <c r="J28" s="11">
        <v>32.660074389912005</v>
      </c>
    </row>
    <row r="29" spans="1:10">
      <c r="A29" s="5" t="s">
        <v>40</v>
      </c>
      <c r="B29">
        <v>1074.05</v>
      </c>
      <c r="C29" s="4">
        <f t="shared" si="0"/>
        <v>1.0740499999999999</v>
      </c>
      <c r="D29" s="4">
        <f t="shared" si="1"/>
        <v>47.258199999999995</v>
      </c>
      <c r="E29" s="4">
        <f t="shared" si="2"/>
        <v>4.6552767562031567</v>
      </c>
      <c r="F29" s="4">
        <f t="shared" si="3"/>
        <v>39.344723243796842</v>
      </c>
      <c r="H29" s="3" t="s">
        <v>20</v>
      </c>
      <c r="I29" s="11">
        <v>17.155601303825701</v>
      </c>
      <c r="J29" s="11">
        <v>26.844398696174299</v>
      </c>
    </row>
    <row r="30" spans="1:10">
      <c r="A30" s="5" t="s">
        <v>41</v>
      </c>
      <c r="B30">
        <v>278.81</v>
      </c>
      <c r="C30" s="4">
        <f t="shared" si="0"/>
        <v>0.27881</v>
      </c>
      <c r="D30" s="4">
        <f t="shared" si="1"/>
        <v>12.26764</v>
      </c>
      <c r="E30" s="4">
        <f t="shared" si="2"/>
        <v>17.933359635594133</v>
      </c>
      <c r="F30" s="4">
        <f t="shared" si="3"/>
        <v>26.066640364405867</v>
      </c>
      <c r="H30" s="3" t="s">
        <v>21</v>
      </c>
      <c r="I30" s="11">
        <v>22.168033695411218</v>
      </c>
      <c r="J30" s="11">
        <v>21.831966304588782</v>
      </c>
    </row>
    <row r="31" spans="1:10">
      <c r="A31" s="5" t="s">
        <v>42</v>
      </c>
      <c r="B31">
        <v>871.94</v>
      </c>
      <c r="C31" s="4">
        <f t="shared" si="0"/>
        <v>0.87194000000000005</v>
      </c>
      <c r="D31" s="4">
        <f t="shared" si="1"/>
        <v>38.365360000000003</v>
      </c>
      <c r="E31" s="4">
        <f t="shared" si="2"/>
        <v>5.7343395187742274</v>
      </c>
      <c r="F31" s="4">
        <f t="shared" si="3"/>
        <v>38.265660481225773</v>
      </c>
      <c r="H31" s="3" t="s">
        <v>22</v>
      </c>
      <c r="I31" s="11">
        <v>12.000480019200769</v>
      </c>
      <c r="J31" s="11">
        <v>31.999519980799231</v>
      </c>
    </row>
    <row r="32" spans="1:10">
      <c r="A32" s="5" t="s">
        <v>43</v>
      </c>
      <c r="B32">
        <v>264.73</v>
      </c>
      <c r="C32" s="4">
        <f t="shared" si="0"/>
        <v>0.26473000000000002</v>
      </c>
      <c r="D32" s="4">
        <f t="shared" si="1"/>
        <v>11.64812</v>
      </c>
      <c r="E32" s="4">
        <f t="shared" si="2"/>
        <v>18.887168058021381</v>
      </c>
      <c r="F32" s="4">
        <f t="shared" si="3"/>
        <v>25.112831941978619</v>
      </c>
      <c r="H32" s="3" t="s">
        <v>23</v>
      </c>
      <c r="I32" s="11">
        <v>6.7132116004296467</v>
      </c>
      <c r="J32" s="11">
        <v>37.286788399570355</v>
      </c>
    </row>
    <row r="33" spans="1:10">
      <c r="A33" s="5" t="s">
        <v>44</v>
      </c>
      <c r="B33">
        <v>211.34</v>
      </c>
      <c r="C33" s="4">
        <f t="shared" si="0"/>
        <v>0.21134</v>
      </c>
      <c r="D33" s="4">
        <f t="shared" si="1"/>
        <v>9.2989599999999992</v>
      </c>
      <c r="E33" s="4">
        <f t="shared" si="2"/>
        <v>23.658559666887481</v>
      </c>
      <c r="F33" s="4">
        <f t="shared" si="3"/>
        <v>20.341440333112519</v>
      </c>
      <c r="H33" s="3" t="s">
        <v>24</v>
      </c>
      <c r="I33" s="11">
        <v>2.5866261083692876</v>
      </c>
      <c r="J33" s="11">
        <v>41.413373891630712</v>
      </c>
    </row>
    <row r="34" spans="1:10">
      <c r="A34" s="5" t="s">
        <v>45</v>
      </c>
      <c r="B34">
        <v>165.32</v>
      </c>
      <c r="C34" s="4">
        <f t="shared" si="0"/>
        <v>0.16531999999999999</v>
      </c>
      <c r="D34" s="4">
        <f t="shared" si="1"/>
        <v>7.2740799999999997</v>
      </c>
      <c r="E34" s="4">
        <f t="shared" si="2"/>
        <v>30.244374546334384</v>
      </c>
      <c r="F34" s="4">
        <f t="shared" si="3"/>
        <v>13.755625453665616</v>
      </c>
      <c r="H34" s="3" t="s">
        <v>25</v>
      </c>
      <c r="I34" s="11">
        <v>12.46012759170654</v>
      </c>
      <c r="J34" s="11">
        <v>31.539872408293462</v>
      </c>
    </row>
    <row r="35" spans="1:10">
      <c r="A35" s="5" t="s">
        <v>46</v>
      </c>
      <c r="B35">
        <v>255.41</v>
      </c>
      <c r="C35" s="4">
        <f t="shared" si="0"/>
        <v>0.25540999999999997</v>
      </c>
      <c r="D35" s="4">
        <f t="shared" si="1"/>
        <v>11.238039999999998</v>
      </c>
      <c r="E35" s="4">
        <f t="shared" si="2"/>
        <v>19.57636740926354</v>
      </c>
      <c r="F35" s="4">
        <f t="shared" si="3"/>
        <v>24.42363259073646</v>
      </c>
      <c r="H35" s="3" t="s">
        <v>26</v>
      </c>
      <c r="I35" s="11">
        <v>3.7414227882579181</v>
      </c>
      <c r="J35" s="11">
        <v>40.258577211742079</v>
      </c>
    </row>
    <row r="36" spans="1:10">
      <c r="A36" s="5" t="s">
        <v>47</v>
      </c>
      <c r="B36">
        <v>234.95</v>
      </c>
      <c r="C36" s="4">
        <f t="shared" si="0"/>
        <v>0.23494999999999999</v>
      </c>
      <c r="D36" s="4">
        <f t="shared" si="1"/>
        <v>10.3378</v>
      </c>
      <c r="E36" s="4">
        <f t="shared" si="2"/>
        <v>21.281123643328367</v>
      </c>
      <c r="F36" s="4">
        <f t="shared" si="3"/>
        <v>22.718876356671633</v>
      </c>
      <c r="H36" s="3" t="s">
        <v>27</v>
      </c>
      <c r="I36" s="11">
        <v>12.606207296472784</v>
      </c>
      <c r="J36" s="11">
        <v>31.393792703527218</v>
      </c>
    </row>
    <row r="37" spans="1:10">
      <c r="A37" s="5" t="s">
        <v>48</v>
      </c>
      <c r="B37">
        <v>197.76</v>
      </c>
      <c r="C37" s="4">
        <f t="shared" si="0"/>
        <v>0.19775999999999999</v>
      </c>
      <c r="D37" s="4">
        <f t="shared" si="1"/>
        <v>8.7014399999999998</v>
      </c>
      <c r="E37" s="4">
        <f t="shared" si="2"/>
        <v>25.283171521035598</v>
      </c>
      <c r="F37" s="4">
        <f t="shared" si="3"/>
        <v>18.716828478964402</v>
      </c>
      <c r="H37" s="3" t="s">
        <v>28</v>
      </c>
      <c r="I37" s="11">
        <v>3.2388244362826066</v>
      </c>
      <c r="J37" s="11">
        <v>40.761175563717394</v>
      </c>
    </row>
    <row r="38" spans="1:10">
      <c r="A38" s="5" t="s">
        <v>49</v>
      </c>
      <c r="B38">
        <v>258.54000000000002</v>
      </c>
      <c r="C38" s="4">
        <f t="shared" si="0"/>
        <v>0.25854000000000005</v>
      </c>
      <c r="D38" s="4">
        <f t="shared" si="1"/>
        <v>11.375760000000001</v>
      </c>
      <c r="E38" s="4">
        <f t="shared" si="2"/>
        <v>19.339367215904691</v>
      </c>
      <c r="F38" s="4">
        <f t="shared" si="3"/>
        <v>24.660632784095309</v>
      </c>
      <c r="H38" s="3" t="s">
        <v>29</v>
      </c>
      <c r="I38" s="11">
        <v>19.988007195682592</v>
      </c>
      <c r="J38" s="11">
        <v>24.011992804317408</v>
      </c>
    </row>
    <row r="39" spans="1:10">
      <c r="A39" s="5" t="s">
        <v>50</v>
      </c>
      <c r="B39">
        <v>149.22999999999999</v>
      </c>
      <c r="C39" s="4">
        <f t="shared" si="0"/>
        <v>0.14923</v>
      </c>
      <c r="D39" s="4">
        <f t="shared" si="1"/>
        <v>6.5661199999999997</v>
      </c>
      <c r="E39" s="4">
        <f t="shared" si="2"/>
        <v>33.50532734704818</v>
      </c>
      <c r="F39" s="4">
        <f t="shared" si="3"/>
        <v>10.49467265295182</v>
      </c>
      <c r="H39" s="3" t="s">
        <v>30</v>
      </c>
      <c r="I39" s="11">
        <v>3.7056526024798231</v>
      </c>
      <c r="J39" s="11">
        <v>40.294347397520177</v>
      </c>
    </row>
    <row r="40" spans="1:10">
      <c r="A40" s="5" t="s">
        <v>51</v>
      </c>
      <c r="B40">
        <v>79.59</v>
      </c>
      <c r="C40" s="4">
        <f t="shared" si="0"/>
        <v>7.9590000000000008E-2</v>
      </c>
      <c r="D40" s="9">
        <f t="shared" si="1"/>
        <v>3.5019600000000004</v>
      </c>
      <c r="E40" s="9">
        <f t="shared" si="2"/>
        <v>62.821962558110307</v>
      </c>
      <c r="F40" s="9">
        <f t="shared" si="3"/>
        <v>-18.821962558110307</v>
      </c>
      <c r="H40" s="3" t="s">
        <v>31</v>
      </c>
      <c r="I40" s="11">
        <v>18.301610541727673</v>
      </c>
      <c r="J40" s="11">
        <v>25.698389458272327</v>
      </c>
    </row>
    <row r="41" spans="1:10">
      <c r="A41" s="5" t="s">
        <v>52</v>
      </c>
      <c r="B41">
        <v>448.85</v>
      </c>
      <c r="C41" s="4">
        <f t="shared" si="0"/>
        <v>0.44885000000000003</v>
      </c>
      <c r="D41" s="4">
        <f t="shared" si="1"/>
        <v>19.749400000000001</v>
      </c>
      <c r="E41" s="4">
        <f t="shared" si="2"/>
        <v>11.139578923916675</v>
      </c>
      <c r="F41" s="4">
        <f t="shared" si="3"/>
        <v>32.860421076083327</v>
      </c>
      <c r="H41" s="3" t="s">
        <v>32</v>
      </c>
      <c r="I41" s="11">
        <v>5.8117909615026964</v>
      </c>
      <c r="J41" s="11">
        <v>38.188209038497305</v>
      </c>
    </row>
    <row r="42" spans="1:10">
      <c r="A42" s="5" t="s">
        <v>53</v>
      </c>
      <c r="B42">
        <v>179.6</v>
      </c>
      <c r="C42" s="4">
        <f t="shared" si="0"/>
        <v>0.17959999999999998</v>
      </c>
      <c r="D42" s="4">
        <f t="shared" si="1"/>
        <v>7.9023999999999992</v>
      </c>
      <c r="E42" s="4">
        <f t="shared" si="2"/>
        <v>27.83964365256125</v>
      </c>
      <c r="F42" s="4">
        <f t="shared" si="3"/>
        <v>16.16035634743875</v>
      </c>
      <c r="H42" s="3" t="s">
        <v>33</v>
      </c>
      <c r="I42" s="11">
        <v>5.1511342797684048</v>
      </c>
      <c r="J42" s="11">
        <v>38.848865720231593</v>
      </c>
    </row>
    <row r="43" spans="1:10">
      <c r="A43" s="5" t="s">
        <v>54</v>
      </c>
      <c r="B43">
        <v>338.47</v>
      </c>
      <c r="C43" s="4">
        <f t="shared" si="0"/>
        <v>0.33847000000000005</v>
      </c>
      <c r="D43" s="4">
        <f t="shared" si="1"/>
        <v>14.892680000000002</v>
      </c>
      <c r="E43" s="4">
        <f t="shared" si="2"/>
        <v>14.772357963778177</v>
      </c>
      <c r="F43" s="4">
        <f t="shared" si="3"/>
        <v>29.227642036221823</v>
      </c>
      <c r="H43" s="3" t="s">
        <v>13</v>
      </c>
      <c r="I43" s="11">
        <v>44</v>
      </c>
      <c r="J43" s="11">
        <v>0</v>
      </c>
    </row>
    <row r="44" spans="1:10">
      <c r="A44" s="5" t="s">
        <v>55</v>
      </c>
      <c r="B44">
        <v>961.69</v>
      </c>
      <c r="C44" s="4">
        <f t="shared" si="0"/>
        <v>0.96169000000000004</v>
      </c>
      <c r="D44" s="4">
        <f t="shared" si="1"/>
        <v>42.314360000000001</v>
      </c>
      <c r="E44" s="4">
        <f t="shared" si="2"/>
        <v>5.1991806091359996</v>
      </c>
      <c r="F44" s="4">
        <f t="shared" si="3"/>
        <v>38.800819390864</v>
      </c>
      <c r="H44" s="3" t="s">
        <v>15</v>
      </c>
      <c r="I44" s="11">
        <v>8.1275703441213274</v>
      </c>
      <c r="J44" s="11">
        <v>35.872429655878676</v>
      </c>
    </row>
    <row r="45" spans="1:10" s="7" customFormat="1">
      <c r="A45" s="6" t="s">
        <v>39</v>
      </c>
      <c r="B45" s="7">
        <v>16.3</v>
      </c>
      <c r="C45" s="8">
        <f t="shared" si="0"/>
        <v>1.6300000000000002E-2</v>
      </c>
      <c r="D45" s="8">
        <f t="shared" si="1"/>
        <v>0.71720000000000006</v>
      </c>
      <c r="E45" s="8">
        <f t="shared" si="2"/>
        <v>306.74846625766867</v>
      </c>
      <c r="F45" s="8">
        <f t="shared" si="3"/>
        <v>-262.74846625766867</v>
      </c>
    </row>
    <row r="46" spans="1:10" s="7" customFormat="1">
      <c r="A46" s="6" t="s">
        <v>51</v>
      </c>
      <c r="B46" s="7">
        <v>78.75</v>
      </c>
      <c r="C46" s="8">
        <f t="shared" si="0"/>
        <v>7.8750000000000001E-2</v>
      </c>
      <c r="D46" s="8">
        <f t="shared" si="1"/>
        <v>3.4649999999999999</v>
      </c>
      <c r="E46" s="8">
        <f t="shared" si="2"/>
        <v>63.492063492063494</v>
      </c>
      <c r="F46" s="8">
        <f t="shared" si="3"/>
        <v>-19.492063492063494</v>
      </c>
      <c r="I46"/>
    </row>
  </sheetData>
  <sheetCalcPr fullCalcOnLoad="1"/>
  <phoneticPr fontId="20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6_7_12_SpecData_Samples1_44</vt:lpstr>
      <vt:lpstr>cDNA calculations</vt:lpstr>
      <vt:lpstr>DNase calculations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</dc:creator>
  <cp:lastModifiedBy>srlab</cp:lastModifiedBy>
  <dcterms:created xsi:type="dcterms:W3CDTF">2012-06-12T06:14:28Z</dcterms:created>
  <dcterms:modified xsi:type="dcterms:W3CDTF">2012-06-13T00:28:50Z</dcterms:modified>
</cp:coreProperties>
</file>